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FF689B6E-D20A-47C9-9EED-33BA83A8EE86}"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3" i="22" l="1"/>
  <c r="D58" i="5"/>
  <c r="AZ9" i="29" l="1"/>
  <c r="AX9" i="29"/>
  <c r="AY9" i="3"/>
  <c r="AX9" i="3"/>
  <c r="AW9" i="3"/>
  <c r="AV9" i="3"/>
  <c r="AU9" i="3"/>
  <c r="AT9" i="3"/>
  <c r="AS9" i="3"/>
  <c r="AR9" i="3"/>
  <c r="AY9" i="29"/>
  <c r="AW9" i="29"/>
  <c r="AV9" i="29"/>
  <c r="AU9" i="29"/>
  <c r="AT9" i="29"/>
  <c r="AS9" i="29"/>
  <c r="AR9" i="29"/>
  <c r="AQ9" i="29"/>
  <c r="F51" i="28" l="1"/>
  <c r="F50" i="28"/>
  <c r="F49" i="28"/>
  <c r="F48" i="28"/>
  <c r="F47" i="28"/>
  <c r="F46" i="28"/>
  <c r="F45" i="28"/>
  <c r="F44" i="28"/>
  <c r="F32" i="1"/>
  <c r="F34" i="1"/>
  <c r="F33" i="1"/>
  <c r="F31" i="1"/>
  <c r="F30" i="1"/>
  <c r="F29" i="1"/>
  <c r="F28" i="1"/>
  <c r="F27" i="1"/>
  <c r="F26" i="1"/>
  <c r="F25" i="1"/>
  <c r="F24" i="1"/>
  <c r="F23" i="1"/>
  <c r="F22" i="1"/>
  <c r="F14" i="1"/>
  <c r="F13" i="1"/>
  <c r="F12" i="1"/>
  <c r="E9" i="28"/>
  <c r="F20" i="1"/>
  <c r="F21" i="1"/>
  <c r="F19" i="1"/>
  <c r="F17" i="1"/>
  <c r="F16" i="1"/>
  <c r="F15" i="1"/>
  <c r="F11" i="1"/>
  <c r="F10" i="1"/>
  <c r="F18"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42" i="28"/>
  <c r="F43" i="28"/>
  <c r="AQ9" i="3"/>
  <c r="AP9" i="3"/>
  <c r="AO9" i="3"/>
  <c r="AN9" i="3"/>
  <c r="F32" i="28" l="1"/>
  <c r="G32" i="28"/>
  <c r="H32" i="28"/>
  <c r="F33" i="28"/>
  <c r="G33" i="28"/>
  <c r="H33" i="28"/>
  <c r="F34" i="28"/>
  <c r="G34" i="28"/>
  <c r="H34" i="28"/>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40" i="5"/>
  <c r="T40"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H14" i="29" s="1"/>
  <c r="G15" i="29"/>
  <c r="H15" i="29" s="1"/>
  <c r="G16" i="29"/>
  <c r="H16" i="29" s="1"/>
  <c r="G17" i="29"/>
  <c r="G18" i="29"/>
  <c r="G19" i="29"/>
  <c r="G20" i="29"/>
  <c r="G21" i="29"/>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D53" i="5"/>
  <c r="D54" i="5"/>
  <c r="D55" i="5"/>
  <c r="D56" i="5"/>
  <c r="D57" i="5"/>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E51" i="5"/>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E50" i="5"/>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E55" i="5"/>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E54" i="5"/>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E53" i="5"/>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E52" i="5"/>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E58" i="5"/>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E57" i="5"/>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E56" i="5"/>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J13" i="22"/>
  <c r="AB14" i="22"/>
  <c r="AC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Q12" i="22" l="1"/>
  <c r="D12" i="22"/>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X14" i="22"/>
  <c r="U16" i="22"/>
  <c r="S16" i="22"/>
  <c r="R16" i="22"/>
  <c r="Y16" i="22"/>
  <c r="V16" i="22"/>
  <c r="T16" i="22"/>
  <c r="Z16" i="22"/>
  <c r="W16" i="22"/>
  <c r="X17" i="27"/>
  <c r="T17" i="27"/>
  <c r="R17" i="27"/>
  <c r="V17" i="27"/>
  <c r="U17" i="27"/>
  <c r="W17" i="27"/>
  <c r="Q17" i="27"/>
  <c r="S17" i="27"/>
  <c r="V20" i="22"/>
  <c r="R20" i="22"/>
  <c r="T20" i="22"/>
  <c r="Z20" i="22"/>
  <c r="W20" i="22"/>
  <c r="U20" i="22"/>
  <c r="S20" i="22"/>
  <c r="Y20" i="22"/>
  <c r="W17" i="22"/>
  <c r="S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3" i="3"/>
  <c r="G16" i="3"/>
  <c r="G22" i="3"/>
  <c r="G23" i="3"/>
  <c r="G24" i="3"/>
  <c r="G25" i="3"/>
  <c r="G26" i="3"/>
  <c r="G27" i="3"/>
  <c r="G28" i="3"/>
  <c r="G29" i="3"/>
  <c r="G30" i="3"/>
  <c r="G31" i="3"/>
  <c r="G32" i="3"/>
  <c r="G33" i="3"/>
  <c r="G34" i="3"/>
  <c r="G10" i="3"/>
  <c r="G9" i="3" l="1"/>
  <c r="I12" i="22"/>
  <c r="J12" i="22"/>
  <c r="AD12" i="22" s="1"/>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Z14" i="21" s="1"/>
  <c r="BF14" i="21"/>
  <c r="AI14" i="21"/>
  <c r="BT14" i="21"/>
  <c r="BH14" i="21"/>
  <c r="AK14" i="21"/>
  <c r="BI14" i="21"/>
  <c r="AL14" i="21"/>
  <c r="BN14" i="21"/>
  <c r="BV14" i="21" s="1"/>
  <c r="BJ14" i="21"/>
  <c r="AM14" i="21"/>
  <c r="BO14" i="2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F23" i="21"/>
  <c r="AI23" i="21"/>
  <c r="BS23" i="21"/>
  <c r="CA23" i="21" s="1"/>
  <c r="BG23" i="21"/>
  <c r="AJ23" i="21"/>
  <c r="BI23" i="21"/>
  <c r="AL23" i="21"/>
  <c r="BN23" i="21"/>
  <c r="BJ23" i="21"/>
  <c r="AM23" i="21"/>
  <c r="BO23" i="21"/>
  <c r="BW23" i="21" s="1"/>
  <c r="BK23" i="21"/>
  <c r="AN23" i="21"/>
  <c r="BP23" i="21"/>
  <c r="BX23" i="21" s="1"/>
  <c r="BL23" i="21"/>
  <c r="BQ23" i="21"/>
  <c r="AH23" i="21"/>
  <c r="BH23" i="21"/>
  <c r="BT23" i="21"/>
  <c r="CB23" i="21" s="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BY21" i="21" s="1"/>
  <c r="AH21" i="21"/>
  <c r="BS21" i="21"/>
  <c r="CA21" i="21" s="1"/>
  <c r="BG21" i="21"/>
  <c r="AJ21" i="21"/>
  <c r="BT21" i="21"/>
  <c r="CB21" i="21" s="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W20" i="21" s="1"/>
  <c r="BK20" i="21"/>
  <c r="AN20" i="21"/>
  <c r="BP20" i="21"/>
  <c r="BX20" i="21" s="1"/>
  <c r="BL20" i="21"/>
  <c r="BR20" i="21"/>
  <c r="BZ20" i="21" s="1"/>
  <c r="BF20" i="21"/>
  <c r="AI20" i="21"/>
  <c r="BS20" i="21"/>
  <c r="CA20" i="21" s="1"/>
  <c r="BG20" i="21"/>
  <c r="AJ20" i="21"/>
  <c r="BT20" i="21"/>
  <c r="CB20" i="21" s="1"/>
  <c r="BH20" i="21"/>
  <c r="AK20" i="21"/>
  <c r="BI20" i="21"/>
  <c r="AL20" i="21"/>
  <c r="BN20" i="21"/>
  <c r="BV20" i="21" s="1"/>
  <c r="BJ20" i="21"/>
  <c r="AM20" i="21"/>
  <c r="AH20" i="21"/>
  <c r="BQ20" i="21"/>
  <c r="BY20" i="21" s="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CA24" i="21" s="1"/>
  <c r="BG24" i="21"/>
  <c r="AJ24" i="21"/>
  <c r="BT24" i="21"/>
  <c r="CB24" i="21" s="1"/>
  <c r="BH24" i="21"/>
  <c r="AK24" i="21"/>
  <c r="BN24" i="21"/>
  <c r="BV24" i="21" s="1"/>
  <c r="BJ24" i="21"/>
  <c r="AM24" i="21"/>
  <c r="BO24" i="21"/>
  <c r="BW24" i="21" s="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V19" i="21"/>
  <c r="BW19" i="21"/>
  <c r="BY19" i="21"/>
  <c r="BY29" i="21"/>
  <c r="BY17" i="21"/>
  <c r="BW17" i="21"/>
  <c r="BV17" i="21"/>
  <c r="BV27" i="21"/>
  <c r="BW27" i="21"/>
  <c r="BY27" i="21"/>
  <c r="BY25" i="21"/>
  <c r="BW25" i="21"/>
  <c r="BV25" i="21"/>
  <c r="BY14" i="21"/>
  <c r="BW14" i="21"/>
  <c r="BY23" i="21"/>
  <c r="BV23" i="21"/>
  <c r="BZ29" i="21"/>
  <c r="CA14" i="21"/>
  <c r="CB14" i="21"/>
  <c r="BZ23" i="21"/>
  <c r="BZ25" i="21"/>
  <c r="CA25" i="21"/>
  <c r="CB25" i="21"/>
  <c r="BZ16" i="21"/>
  <c r="CB16" i="21"/>
  <c r="CA16" i="21"/>
  <c r="CA28" i="21"/>
  <c r="BZ28" i="21"/>
  <c r="CB28"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BU24" i="21" s="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BU21" i="21" s="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AM11" i="21"/>
  <c r="AL11" i="21"/>
  <c r="AN11" i="21"/>
  <c r="I11" i="24"/>
  <c r="I10" i="24"/>
  <c r="N11" i="21"/>
  <c r="BS11" i="21"/>
  <c r="CA11" i="21" s="1"/>
  <c r="BU25" i="21"/>
  <c r="BT11" i="21"/>
  <c r="CB11" i="21" s="1"/>
  <c r="BL11" i="21"/>
  <c r="P11" i="21"/>
  <c r="BU28" i="21"/>
  <c r="V11" i="21"/>
  <c r="AD11" i="21" s="1"/>
  <c r="BU16" i="21"/>
  <c r="BJ11" i="21"/>
  <c r="W11" i="21"/>
  <c r="AE11" i="21" s="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J17" i="24"/>
  <c r="K17" i="24" s="1"/>
  <c r="J31" i="24"/>
  <c r="J37" i="24"/>
  <c r="J34" i="24"/>
  <c r="J27" i="24"/>
  <c r="K27" i="24" s="1"/>
  <c r="H9" i="3" l="1"/>
  <c r="I9" i="3" s="1"/>
  <c r="J11" i="24" l="1"/>
  <c r="K11" i="24" s="1"/>
  <c r="J10" i="24"/>
  <c r="K10" i="24" s="1"/>
  <c r="AL1" i="2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136 372,00 EURI lėšos</t>
        </r>
      </text>
    </comment>
    <comment ref="I11" authorId="0" shapeId="0" xr:uid="{00000000-0006-0000-0000-000002000000}">
      <text>
        <r>
          <rPr>
            <b/>
            <sz val="9"/>
            <color indexed="81"/>
            <rFont val="Tahoma"/>
            <family val="2"/>
            <charset val="186"/>
          </rPr>
          <t>Ineta Petraškienė:</t>
        </r>
        <r>
          <rPr>
            <sz val="9"/>
            <color indexed="81"/>
            <rFont val="Tahoma"/>
            <family val="2"/>
            <charset val="186"/>
          </rPr>
          <t xml:space="preserve">
Iš jų 3 EURI</t>
        </r>
      </text>
    </comment>
    <comment ref="J11" authorId="0" shapeId="0" xr:uid="{00000000-0006-0000-0000-000003000000}">
      <text>
        <r>
          <rPr>
            <b/>
            <sz val="9"/>
            <color indexed="81"/>
            <rFont val="Tahoma"/>
            <family val="2"/>
            <charset val="186"/>
          </rPr>
          <t>Ineta Petraškienė:</t>
        </r>
        <r>
          <rPr>
            <sz val="9"/>
            <color indexed="81"/>
            <rFont val="Tahoma"/>
            <family val="2"/>
            <charset val="186"/>
          </rPr>
          <t xml:space="preserve">
Iš jų 2 EURI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3" authorId="0" shapeId="0" xr:uid="{00000000-0006-0000-0100-000001000000}">
      <text>
        <r>
          <rPr>
            <b/>
            <sz val="9"/>
            <color indexed="81"/>
            <rFont val="Tahoma"/>
            <family val="2"/>
            <charset val="186"/>
          </rPr>
          <t>Ineta Petraškienė:</t>
        </r>
        <r>
          <rPr>
            <sz val="9"/>
            <color indexed="81"/>
            <rFont val="Tahoma"/>
            <family val="2"/>
            <charset val="186"/>
          </rPr>
          <t xml:space="preserve">
Iš jų 2 EURI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0" authorId="0" shapeId="0" xr:uid="{00000000-0006-0000-0D00-000001000000}">
      <text>
        <r>
          <rPr>
            <b/>
            <sz val="9"/>
            <color indexed="81"/>
            <rFont val="Tahoma"/>
            <family val="2"/>
            <charset val="186"/>
          </rPr>
          <t>Ineta Petraškienė:</t>
        </r>
        <r>
          <rPr>
            <sz val="9"/>
            <color indexed="81"/>
            <rFont val="Tahoma"/>
            <family val="2"/>
            <charset val="186"/>
          </rPr>
          <t xml:space="preserve">
Iš jų 3 EURI</t>
        </r>
      </text>
    </comment>
    <comment ref="N15"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List>
</comments>
</file>

<file path=xl/sharedStrings.xml><?xml version="1.0" encoding="utf-8"?>
<sst xmlns="http://schemas.openxmlformats.org/spreadsheetml/2006/main" count="3324" uniqueCount="1322">
  <si>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</si>
  <si>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</si>
  <si>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</si>
  <si>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</si>
  <si>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</si>
  <si>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</si>
  <si>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</si>
  <si>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</si>
  <si>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</si>
  <si>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</si>
  <si>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</si>
  <si>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</si>
  <si>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</si>
  <si>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</si>
  <si>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</si>
  <si>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</si>
  <si>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</si>
  <si>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</si>
  <si>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</si>
  <si>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</si>
  <si>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</si>
  <si>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</si>
  <si>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</si>
  <si>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</si>
  <si>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</si>
  <si>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</si>
  <si>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</si>
  <si>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</si>
  <si>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</si>
  <si>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</si>
  <si>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</si>
  <si>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</si>
  <si>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</si>
  <si>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</si>
  <si>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</si>
  <si>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</si>
  <si>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</si>
  <si>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</si>
  <si>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</si>
  <si>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</si>
  <si>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</si>
  <si>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</si>
  <si>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</si>
  <si>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</si>
  <si>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</si>
  <si>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</si>
  <si>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</si>
  <si>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</si>
  <si>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</si>
  <si>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</si>
  <si>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</si>
  <si>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</si>
  <si>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</si>
  <si>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</si>
  <si>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</si>
  <si>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</si>
  <si>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</si>
  <si>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</si>
  <si>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</si>
  <si>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</si>
  <si>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</si>
  <si>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</si>
  <si>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</si>
  <si>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</si>
  <si>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</si>
  <si>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</si>
  <si>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</si>
  <si>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</si>
  <si>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</si>
  <si>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</si>
  <si>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</si>
  <si>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</si>
  <si>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</si>
  <si>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</si>
  <si>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</si>
  <si>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</si>
  <si>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</si>
  <si>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</si>
  <si>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</si>
  <si>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</si>
  <si>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</si>
  <si>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</si>
  <si>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</si>
  <si>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</si>
  <si>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</si>
  <si>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</si>
  <si>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</si>
  <si>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</si>
  <si>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</si>
  <si>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</si>
  <si>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</si>
  <si>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</si>
  <si>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</si>
  <si>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</si>
  <si>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</si>
  <si>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</si>
  <si>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</si>
  <si>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</si>
  <si>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</si>
  <si>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</si>
  <si>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</si>
  <si>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</si>
  <si>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</si>
  <si>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</si>
  <si>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</si>
  <si>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</si>
  <si>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</si>
  <si>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</si>
  <si>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</si>
  <si>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</si>
  <si>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</si>
  <si>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</si>
  <si>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</si>
  <si>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</si>
  <si>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</si>
  <si>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</si>
  <si>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</si>
  <si>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</si>
  <si>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</si>
  <si>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</si>
  <si>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</si>
  <si>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</si>
  <si>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</si>
  <si>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</si>
  <si>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</si>
  <si>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</si>
  <si>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</si>
  <si>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</si>
  <si>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</si>
  <si>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</si>
  <si>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</si>
  <si>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</si>
  <si>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</si>
  <si>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</si>
  <si>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</si>
  <si>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</si>
  <si>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</si>
  <si>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</si>
  <si>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</si>
  <si>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</si>
  <si>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</si>
  <si>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</si>
  <si>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</si>
  <si>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</si>
  <si>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</si>
  <si>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</si>
  <si>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</si>
  <si>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</si>
  <si>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</si>
  <si>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</si>
  <si>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</si>
  <si>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</si>
  <si>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</si>
  <si>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</si>
  <si>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</si>
  <si>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</si>
  <si>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</si>
  <si>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</si>
  <si>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</si>
  <si>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</si>
  <si>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</si>
  <si>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</si>
  <si>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</si>
  <si>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</si>
  <si>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</si>
  <si>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</si>
  <si>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</si>
  <si>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</si>
  <si>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</si>
  <si>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</si>
  <si>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</si>
  <si>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</si>
  <si>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</si>
  <si>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</si>
  <si>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</si>
  <si>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</si>
  <si>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</si>
  <si>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</si>
  <si>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</si>
  <si>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</si>
  <si>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</si>
  <si>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</si>
  <si>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</si>
  <si>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</si>
  <si>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</si>
  <si>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</si>
  <si>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</si>
  <si>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</si>
  <si>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</si>
  <si>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</si>
  <si>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</si>
  <si>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</si>
  <si>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</si>
  <si>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</si>
  <si>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</si>
  <si>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</si>
  <si>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</si>
  <si>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</si>
  <si>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</si>
  <si>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</si>
  <si>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</si>
  <si>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</si>
  <si>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</si>
  <si>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</si>
  <si>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</si>
  <si>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</si>
  <si>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</si>
  <si>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</si>
  <si>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</si>
  <si>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</si>
  <si>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</si>
  <si>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</si>
  <si>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</si>
  <si>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</si>
  <si>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</si>
  <si>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</si>
  <si>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</si>
  <si>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</si>
  <si>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</si>
  <si>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</si>
  <si>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</si>
  <si>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</si>
  <si>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</si>
  <si>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</si>
  <si>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</si>
  <si>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</si>
  <si>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</si>
  <si>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</si>
  <si>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</si>
  <si>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</si>
  <si>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</si>
  <si>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</si>
  <si>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</si>
  <si>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</si>
  <si>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</si>
  <si>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</si>
  <si>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</si>
  <si>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</si>
  <si>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</si>
  <si>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</si>
  <si>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</si>
  <si>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</si>
  <si>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</si>
  <si>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</si>
  <si>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</si>
  <si>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</si>
  <si>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</si>
  <si>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</si>
  <si>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</si>
  <si>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</si>
  <si>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</si>
  <si>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</si>
  <si>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</si>
  <si>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</si>
  <si>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</si>
  <si>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</si>
  <si>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</si>
  <si>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</si>
  <si>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</si>
  <si>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</si>
  <si>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</si>
  <si>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</si>
  <si>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</si>
  <si>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</si>
  <si>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</si>
  <si>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</si>
  <si>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</si>
  <si>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</si>
  <si>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</si>
  <si>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</si>
  <si>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</si>
  <si>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</si>
  <si>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</si>
  <si>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</si>
  <si>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</si>
  <si>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</si>
  <si>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</si>
  <si>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</si>
  <si>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</si>
  <si>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</si>
  <si>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</si>
  <si>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</si>
  <si>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</si>
  <si>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</si>
  <si>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</si>
  <si>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</si>
  <si>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</si>
  <si>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</si>
  <si>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</si>
  <si>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</si>
  <si>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</si>
  <si>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</si>
  <si>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</si>
  <si>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</si>
  <si>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</si>
  <si>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</si>
  <si>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</si>
  <si>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</si>
  <si>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</si>
  <si>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</si>
  <si>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</si>
  <si>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</si>
  <si>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</si>
  <si>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</si>
  <si>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</si>
  <si>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</si>
  <si>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</si>
  <si>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</si>
  <si>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</si>
  <si>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</si>
  <si>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</si>
  <si>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</si>
  <si>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</si>
  <si>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</si>
  <si>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</si>
  <si>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</si>
  <si>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</si>
  <si>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</si>
  <si>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</si>
  <si>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</si>
  <si>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</si>
  <si>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</si>
  <si>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</si>
  <si>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</si>
  <si>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</si>
  <si>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</si>
  <si>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</si>
  <si>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</si>
  <si>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</si>
  <si>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</si>
  <si>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</si>
  <si>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</si>
  <si>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</si>
  <si>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</si>
  <si>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</si>
  <si>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</si>
  <si>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</si>
  <si>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</si>
  <si>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</si>
  <si>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</si>
  <si>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</si>
  <si>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</si>
  <si>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</si>
  <si>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</si>
  <si>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</si>
  <si>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</si>
  <si>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</si>
  <si>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</si>
  <si>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</si>
  <si>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</si>
  <si>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</si>
  <si>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</si>
  <si>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</si>
  <si>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</si>
  <si>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</si>
  <si>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</si>
  <si>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</si>
  <si>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</si>
  <si>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</si>
  <si>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</si>
  <si>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</si>
  <si>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</si>
  <si>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</si>
  <si>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</si>
  <si>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</si>
  <si>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</si>
  <si>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</si>
  <si>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</si>
  <si>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</si>
  <si>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</si>
  <si>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</si>
  <si>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</si>
  <si>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</si>
  <si>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</si>
  <si>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</si>
  <si>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</si>
  <si>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</si>
  <si>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</si>
  <si>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</si>
  <si>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</si>
  <si>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</si>
  <si>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</si>
  <si>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</si>
  <si>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</si>
  <si>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</si>
  <si>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</si>
  <si>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</si>
  <si>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</si>
  <si>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</si>
  <si>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</si>
  <si>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</si>
  <si>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</si>
  <si>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</si>
  <si>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</si>
  <si>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</si>
  <si>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</si>
  <si>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</si>
  <si>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</si>
  <si>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</si>
  <si>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</si>
  <si>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</si>
  <si>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</si>
  <si>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</si>
  <si>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</si>
  <si>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</si>
  <si>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</si>
  <si>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</si>
  <si>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</si>
  <si>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</si>
  <si>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</si>
  <si>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</si>
  <si>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</si>
  <si>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</si>
  <si>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</si>
  <si>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</si>
  <si>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</si>
  <si>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</si>
  <si>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</si>
  <si>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</si>
  <si>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</si>
  <si>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</si>
  <si>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</si>
  <si>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</si>
  <si>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</si>
  <si>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</si>
  <si>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</si>
  <si>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</si>
  <si>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</si>
  <si>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</si>
  <si>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</si>
  <si>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</si>
  <si>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</si>
  <si>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</si>
  <si>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</si>
  <si>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</si>
  <si>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</si>
  <si>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</si>
  <si>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</si>
  <si>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</si>
  <si>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</si>
  <si>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</si>
  <si>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</si>
  <si>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</si>
  <si>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</si>
  <si>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</si>
  <si>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</si>
  <si>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</si>
  <si>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</si>
  <si>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</si>
  <si>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</si>
  <si>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</si>
  <si>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</si>
  <si>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</si>
  <si>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</si>
  <si>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</si>
  <si>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</si>
  <si>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</si>
  <si>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</si>
  <si>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</si>
  <si>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</si>
  <si>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</si>
  <si>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</si>
  <si>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</si>
  <si>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</si>
  <si>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</si>
  <si>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</si>
  <si>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</si>
  <si>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</si>
  <si>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</si>
  <si>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</si>
  <si>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</si>
  <si>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</si>
  <si>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</si>
  <si>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</si>
  <si>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</si>
  <si>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</si>
  <si>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</si>
  <si>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</si>
  <si>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</si>
  <si>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</si>
  <si>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</si>
  <si>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</si>
  <si>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</si>
  <si>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</si>
  <si>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</si>
  <si>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</si>
  <si>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</si>
  <si>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</si>
  <si>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</si>
  <si>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</si>
  <si>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</si>
  <si>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</si>
  <si>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</si>
  <si>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</si>
  <si>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</si>
  <si>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</si>
  <si>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</si>
  <si>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</si>
  <si>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</si>
  <si>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</si>
  <si>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</si>
  <si>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</si>
  <si>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</si>
  <si>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</si>
  <si>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</si>
  <si>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</si>
  <si>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</si>
  <si>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</si>
  <si>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</si>
  <si>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</si>
  <si>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</si>
  <si>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</si>
  <si>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</si>
  <si>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</si>
  <si>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</si>
  <si>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</si>
  <si>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</si>
  <si>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</si>
  <si>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</si>
  <si>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</si>
  <si>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</si>
  <si>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</si>
  <si>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</si>
  <si>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</si>
  <si>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</si>
  <si>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</si>
  <si>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</si>
  <si>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</si>
  <si>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</si>
  <si>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</si>
  <si>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</si>
  <si>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</si>
  <si>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</si>
  <si>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</si>
  <si>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</si>
  <si>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</si>
  <si>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</si>
  <si>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</si>
  <si>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</si>
  <si>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</si>
  <si>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</si>
  <si>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</si>
  <si>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</si>
  <si>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</si>
  <si>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</si>
  <si>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</si>
  <si>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</si>
  <si>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</si>
  <si>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</si>
  <si>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</si>
  <si>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</si>
  <si>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</si>
  <si>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</si>
  <si>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</si>
  <si>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</si>
  <si>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</si>
  <si>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</si>
  <si>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</si>
  <si>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</si>
  <si>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</si>
  <si>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</si>
  <si>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</si>
  <si>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</si>
  <si>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</si>
  <si>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</si>
  <si>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</si>
  <si>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</si>
  <si>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</si>
  <si>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</si>
  <si>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</si>
  <si>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</si>
  <si>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</si>
  <si>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</si>
  <si>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</si>
  <si>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</si>
  <si>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</si>
  <si>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</si>
  <si>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</si>
  <si>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</si>
  <si>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</si>
  <si>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</si>
  <si>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</si>
  <si>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</si>
  <si>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</si>
  <si>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</si>
  <si>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</si>
  <si>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</si>
  <si>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</si>
  <si>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</si>
  <si>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</si>
  <si>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</si>
  <si>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</si>
  <si>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</si>
  <si>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</si>
  <si>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</si>
  <si>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</si>
  <si>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</si>
  <si>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</si>
  <si>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</si>
  <si>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</si>
  <si>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</si>
  <si>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</si>
  <si>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</si>
  <si>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</si>
  <si>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</si>
  <si>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</si>
  <si>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</si>
  <si>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</si>
  <si>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</si>
  <si>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</si>
  <si>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</si>
  <si>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</si>
  <si>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</si>
  <si>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</si>
  <si>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</si>
  <si>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</si>
  <si>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</si>
  <si>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</si>
  <si>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</si>
  <si>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</si>
  <si>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</si>
  <si>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</si>
  <si>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</si>
  <si>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</si>
  <si>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</si>
  <si>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</si>
  <si>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</si>
  <si>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</si>
  <si>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</si>
  <si>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</si>
  <si>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</si>
  <si>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</si>
  <si>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</si>
  <si>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</si>
  <si>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</si>
  <si>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</si>
  <si>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</si>
  <si>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</si>
  <si>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</si>
  <si>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</si>
  <si>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</si>
  <si>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</si>
  <si>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</si>
  <si>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</si>
  <si>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</si>
  <si>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</si>
  <si>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</si>
  <si>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</si>
  <si>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</si>
  <si>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</si>
  <si>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</si>
  <si>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</si>
  <si>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</si>
  <si>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</si>
  <si>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</si>
  <si>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</si>
  <si>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</si>
  <si>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</si>
  <si>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</si>
  <si>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</si>
  <si>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</si>
  <si>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</si>
  <si>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</si>
  <si>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</si>
  <si>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</si>
  <si>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</si>
  <si>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</si>
  <si>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</si>
  <si>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</si>
  <si>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</si>
  <si>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</si>
  <si>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</si>
  <si>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</si>
  <si>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</si>
  <si>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</si>
  <si>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</si>
  <si>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</si>
  <si>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</si>
  <si>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</si>
  <si>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</si>
  <si>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</si>
  <si>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</si>
  <si>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</si>
  <si>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</si>
  <si>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</si>
  <si>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</si>
  <si>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</si>
  <si>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</si>
  <si>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</si>
  <si>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</si>
  <si>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</si>
  <si>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</si>
  <si>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</si>
  <si>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</si>
  <si>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</si>
  <si>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</si>
  <si>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</si>
  <si>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</si>
  <si>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</si>
  <si>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</si>
  <si>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</si>
  <si>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</si>
  <si>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</si>
  <si>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</si>
  <si>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</si>
  <si>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</si>
  <si>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</si>
  <si>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</si>
  <si>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</si>
  <si>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</si>
  <si>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</si>
  <si>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</si>
  <si>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</si>
  <si>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</si>
  <si>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</si>
  <si>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</si>
  <si>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</si>
  <si>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</si>
  <si>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</si>
  <si>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</si>
  <si>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</si>
  <si>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</si>
  <si>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</si>
  <si>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</si>
  <si>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</si>
  <si>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</si>
  <si>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</si>
  <si>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</si>
  <si>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</si>
  <si>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</si>
  <si>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</si>
  <si>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</si>
  <si>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</si>
  <si>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</si>
  <si>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</si>
  <si>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</si>
  <si>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</si>
  <si>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</si>
  <si>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</si>
  <si>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</si>
  <si>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</si>
  <si>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</si>
  <si>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</si>
  <si>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</si>
  <si>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</si>
  <si>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</si>
  <si>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</si>
  <si>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</si>
  <si>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</si>
  <si>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</si>
  <si>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</si>
  <si>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</si>
  <si>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</si>
  <si>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</si>
  <si>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</si>
  <si>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</si>
  <si>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</si>
  <si>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</si>
  <si>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</si>
  <si>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</si>
  <si>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</si>
  <si>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</si>
  <si>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</si>
  <si>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</si>
  <si>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</si>
  <si>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</si>
  <si>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</si>
  <si>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</si>
  <si>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</si>
  <si>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</si>
  <si>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</si>
  <si>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</si>
  <si>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</si>
  <si>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</si>
  <si>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</si>
  <si>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</si>
  <si>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</si>
  <si>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</si>
  <si>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</si>
  <si>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</si>
  <si>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</si>
  <si>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</si>
  <si>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</si>
  <si>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</si>
  <si>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</si>
  <si>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</si>
  <si>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</si>
  <si>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</si>
  <si>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</si>
  <si>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</si>
  <si>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</si>
  <si>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</si>
  <si>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</si>
  <si>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</si>
  <si>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</si>
  <si>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</si>
  <si>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</si>
  <si>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</si>
  <si>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</si>
  <si>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</si>
  <si>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</si>
  <si>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</si>
  <si>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</si>
  <si>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</si>
  <si>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</si>
  <si>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</si>
  <si>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</si>
  <si>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</si>
  <si>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</si>
  <si>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</si>
  <si>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</si>
  <si>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</si>
  <si>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</si>
  <si>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</si>
  <si>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</si>
  <si>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</si>
  <si>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</si>
  <si>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</si>
  <si>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</si>
  <si>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</si>
  <si>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</si>
  <si>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</si>
  <si>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</si>
  <si>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</si>
  <si>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</si>
  <si>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</si>
  <si>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</si>
  <si>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</si>
  <si>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</si>
  <si>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</si>
  <si>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</si>
  <si>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</si>
  <si>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</si>
  <si>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</si>
  <si>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</si>
  <si>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</si>
  <si>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</si>
  <si>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</si>
  <si>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</si>
  <si>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</si>
  <si>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</si>
  <si>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</si>
  <si>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</si>
  <si>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</si>
  <si>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</si>
  <si>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</si>
  <si>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</si>
  <si>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</si>
  <si>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</si>
  <si>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</si>
  <si>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</si>
  <si>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</si>
  <si>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</si>
  <si>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</si>
  <si>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</si>
  <si>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</si>
  <si>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</si>
  <si>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</si>
  <si>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</si>
  <si>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</si>
  <si>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</si>
  <si>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</si>
  <si>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</si>
  <si>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</si>
  <si>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</si>
  <si>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</si>
  <si>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</si>
  <si>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</si>
  <si>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</si>
  <si>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</si>
  <si>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</si>
  <si>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</si>
  <si>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</si>
  <si>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</si>
  <si>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</si>
  <si>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</si>
  <si>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</si>
  <si>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</si>
  <si>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</si>
  <si>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</si>
  <si>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</si>
  <si>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</si>
  <si>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</si>
  <si>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</si>
  <si>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</si>
  <si>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</si>
  <si>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</si>
  <si>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</si>
  <si>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</si>
  <si>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</si>
  <si>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</si>
  <si>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</si>
  <si>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</si>
  <si>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</si>
  <si>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</si>
  <si>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</si>
  <si>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</si>
  <si>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</si>
  <si>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</si>
  <si>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</si>
  <si>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</si>
  <si>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</si>
  <si>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</si>
  <si>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</si>
  <si>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</si>
  <si>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</si>
  <si>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</si>
  <si>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</si>
  <si>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</si>
  <si>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</si>
  <si>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</si>
  <si>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</si>
  <si>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</si>
  <si>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</si>
  <si>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</si>
  <si>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</si>
  <si>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</si>
  <si>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</si>
  <si>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</si>
  <si>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</si>
  <si>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</si>
  <si>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</si>
  <si>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</si>
  <si>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</si>
  <si>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</si>
  <si>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</si>
  <si>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</si>
  <si>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</si>
  <si>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</si>
  <si>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</si>
  <si>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</si>
  <si>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</si>
  <si>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</si>
  <si>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</si>
  <si>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</si>
  <si>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</si>
  <si>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</si>
  <si>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</si>
  <si>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</si>
  <si>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</si>
  <si>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</si>
  <si>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</si>
  <si>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</si>
  <si>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</si>
  <si>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</si>
  <si>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</si>
  <si>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</si>
  <si>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</si>
  <si>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</si>
  <si>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</si>
  <si>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</si>
  <si>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</si>
  <si>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</si>
  <si>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</si>
  <si>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</si>
  <si>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</si>
  <si>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</si>
  <si>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</si>
  <si>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</si>
  <si>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</si>
  <si>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</si>
  <si>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</si>
  <si>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</si>
  <si>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</si>
  <si>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</si>
  <si>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</si>
  <si>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</si>
  <si>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</si>
  <si>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</si>
  <si>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</si>
  <si>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</si>
  <si>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</si>
  <si>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</si>
  <si>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</si>
  <si>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</si>
  <si>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</si>
  <si>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</si>
  <si>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</si>
  <si>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</si>
  <si>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</si>
  <si>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</si>
  <si>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</si>
  <si>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</si>
  <si>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</si>
  <si>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</si>
  <si>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</si>
  <si>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</si>
  <si>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</si>
  <si>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</si>
  <si>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</si>
  <si>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</si>
  <si>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</si>
  <si>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</si>
  <si>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</si>
  <si>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</si>
  <si>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</si>
  <si>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</si>
  <si>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</si>
  <si>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</si>
  <si>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</si>
  <si>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</si>
  <si>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</si>
  <si>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</si>
  <si>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</si>
  <si>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</si>
  <si>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</si>
  <si>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</si>
  <si>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</si>
  <si>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</si>
  <si>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</si>
  <si>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</si>
  <si>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</si>
  <si>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</si>
  <si>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</si>
  <si>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</si>
  <si>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</si>
  <si>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</si>
  <si>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</si>
  <si>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</si>
  <si>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</si>
  <si>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</si>
  <si>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</si>
  <si>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</si>
  <si>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</si>
  <si>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</si>
  <si>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</si>
  <si>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</si>
  <si>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</si>
  <si>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</si>
  <si>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</si>
  <si>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</si>
  <si>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</si>
  <si>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</si>
  <si>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</si>
  <si>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</si>
  <si>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</si>
  <si>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</si>
  <si>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</si>
  <si>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</si>
  <si>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</si>
  <si>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</si>
  <si>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</si>
  <si>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</si>
  <si>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</si>
  <si>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</si>
  <si>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</si>
  <si>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</si>
  <si>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</si>
  <si>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</si>
  <si>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</si>
  <si>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</si>
  <si>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</si>
  <si>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</si>
  <si>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</si>
  <si>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</si>
  <si>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</si>
  <si>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</si>
  <si>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</si>
  <si>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</si>
  <si>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</si>
  <si>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</si>
  <si>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</si>
  <si>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</si>
  <si>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</si>
  <si>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</si>
  <si>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</si>
  <si>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</si>
  <si>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</si>
  <si>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</si>
  <si>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</si>
  <si>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</si>
  <si>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</si>
  <si>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</si>
  <si>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</si>
  <si>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</si>
  <si>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</si>
  <si>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</si>
  <si>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</si>
  <si>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</si>
  <si>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</si>
  <si>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</si>
  <si>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</si>
  <si>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</si>
  <si>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</si>
  <si>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</si>
  <si>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</si>
  <si>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</si>
  <si>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</si>
  <si>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</si>
  <si>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</si>
  <si>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</si>
  <si>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</si>
  <si>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</si>
  <si>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</si>
  <si>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</si>
  <si>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</si>
  <si>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</si>
  <si>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</si>
  <si>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</si>
  <si>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</si>
  <si>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</si>
  <si>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</si>
  <si>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</si>
  <si>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</si>
  <si>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</si>
  <si>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</si>
  <si>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</si>
  <si>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</si>
  <si>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</si>
  <si>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</si>
  <si>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</si>
  <si>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</si>
  <si>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</si>
  <si>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</si>
  <si>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</si>
  <si>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</si>
  <si>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</si>
  <si>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</si>
  <si>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</si>
  <si>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</si>
  <si>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</si>
  <si>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</si>
  <si>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</si>
  <si>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</si>
  <si>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</si>
  <si>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</si>
  <si>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</si>
  <si>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</si>
  <si>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</si>
  <si>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</si>
  <si>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</si>
  <si>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</si>
  <si>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</si>
  <si>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</si>
  <si>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</si>
  <si>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</si>
  <si>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</si>
  <si>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</si>
  <si>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</si>
  <si>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</si>
  <si>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</si>
  <si>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</si>
  <si>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</si>
  <si>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</si>
  <si>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</si>
  <si>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</si>
  <si>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</si>
  <si>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</si>
  <si>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</si>
  <si>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</si>
  <si>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</si>
  <si>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</si>
  <si>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</si>
  <si>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</si>
  <si>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</si>
  <si>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</si>
  <si>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</si>
  <si>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</si>
  <si>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</si>
  <si>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</si>
  <si>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</si>
  <si>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</si>
  <si>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</si>
  <si>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</si>
  <si>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</si>
  <si>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</si>
  <si>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</si>
  <si>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</si>
  <si>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</si>
  <si>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</si>
  <si>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</si>
  <si>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</si>
  <si>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</si>
  <si>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</si>
  <si>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</si>
  <si>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197 554,34</t>
  </si>
  <si>
    <t>466 106,21</t>
  </si>
  <si>
    <t>163 821,99</t>
  </si>
  <si>
    <t>59 636,00 </t>
  </si>
  <si>
    <t>195 238,00</t>
  </si>
  <si>
    <t>227 659,23 </t>
  </si>
  <si>
    <t>119 354,79</t>
  </si>
  <si>
    <t>29 152,50</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</si>
  <si>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</si>
  <si>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</si>
  <si>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</si>
  <si>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</si>
  <si>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</si>
  <si>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</si>
  <si>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</si>
  <si>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</si>
  <si>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</si>
  <si>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</si>
  <si>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</si>
  <si>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</si>
  <si>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</si>
  <si>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</si>
  <si>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</si>
  <si>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</si>
  <si>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</si>
  <si>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</si>
  <si>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</si>
  <si>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</si>
  <si>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</si>
  <si>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</si>
  <si>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</si>
  <si>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</si>
  <si>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</si>
  <si>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</si>
  <si>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</si>
  <si>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</si>
  <si>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</si>
  <si>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</si>
  <si>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</si>
  <si>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</si>
  <si>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</si>
  <si>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</si>
  <si>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</si>
  <si>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</si>
  <si>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</si>
  <si>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</si>
  <si>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</si>
  <si>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</si>
  <si>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</si>
  <si>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</si>
  <si>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</si>
  <si>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</si>
  <si>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</si>
  <si>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</si>
  <si>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</si>
  <si>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</si>
  <si>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</si>
  <si>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</si>
  <si>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</si>
  <si>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</si>
  <si>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</si>
  <si>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</si>
  <si>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</si>
  <si>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</si>
  <si>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</si>
  <si>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</si>
  <si>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</si>
  <si>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</si>
  <si>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</si>
  <si>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</si>
  <si>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</si>
  <si>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</si>
  <si>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</si>
  <si>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</si>
  <si>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</si>
  <si>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</si>
  <si>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</si>
  <si>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</si>
  <si>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</si>
  <si>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</si>
  <si>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</si>
  <si>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</si>
  <si>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</si>
  <si>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</si>
  <si>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</si>
  <si>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</si>
  <si>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</si>
  <si>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</si>
  <si>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</si>
  <si>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</si>
  <si>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</si>
  <si>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</si>
  <si>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</si>
  <si>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</si>
  <si>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</si>
  <si>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</si>
  <si>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</si>
  <si>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</si>
  <si>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</si>
  <si>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</si>
  <si>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</si>
  <si>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</si>
  <si>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</si>
  <si>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</si>
  <si>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</si>
  <si>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</si>
  <si>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</si>
  <si>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</si>
  <si>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</si>
  <si>
    <t>MAŽE-LEADER-19.2-SAVA-1</t>
  </si>
  <si>
    <t>MAŽE-LEADER-6B-DS-38-2-2021</t>
  </si>
  <si>
    <t>42VS-PV-21-1-03681</t>
  </si>
  <si>
    <t>Labdaros ir paramos fondo „G vaikų pasaulis“ socialinio verslo kūrimas Mažeikių rajone</t>
  </si>
  <si>
    <t>MAŽE-LEADER-19.2-7.2</t>
  </si>
  <si>
    <t>MAŽEIKIŲ RAJONO SAVIVALDYBĖS ADMINISTRACIJA</t>
  </si>
  <si>
    <t>MAŽE-LEADER-6B-I-37-1-2021</t>
  </si>
  <si>
    <t>42VS-PV-21-1-03699</t>
  </si>
  <si>
    <t>Mažeikių rajono Renavo dvaro sodybos infrastruktūros tvarkymas, atveriant naujas erdves dvaro kraštovaizdžio pažinimui</t>
  </si>
  <si>
    <t>MAŽE-LEADER-19.2-7.6</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</si>
  <si>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</si>
  <si>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</si>
  <si>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</si>
  <si>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</si>
  <si>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</si>
  <si>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</si>
  <si>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</si>
  <si>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</si>
  <si>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</si>
  <si>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</si>
  <si>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</si>
  <si>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</si>
  <si>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</si>
  <si>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</si>
  <si>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</si>
  <si>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</si>
  <si>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</si>
  <si>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</si>
  <si>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</si>
  <si>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</si>
  <si>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</si>
  <si>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</si>
  <si>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</si>
  <si>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 xml:space="preserve">KV38 </t>
  </si>
  <si>
    <t>UAB "Aliuma"</t>
  </si>
  <si>
    <t>42VS-PV-21-1-09772</t>
  </si>
  <si>
    <t>MAŽE-LEADER-6A-D-39-1-2021</t>
  </si>
  <si>
    <t>UAB "Aliuma verslo pradžia"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</si>
</sst>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4"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rgb="FF0070C0"/>
      <name val="Cambria"/>
      <family val="1"/>
    </font>
    <font>
      <sz val="9"/>
      <color rgb="FF7030A0"/>
      <name val="Cambria"/>
      <family val="1"/>
    </font>
    <font>
      <sz val="9"/>
      <color indexed="81"/>
      <name val="Tahoma"/>
      <family val="2"/>
      <charset val="186"/>
    </font>
    <font>
      <b/>
      <sz val="9"/>
      <color indexed="81"/>
      <name val="Tahoma"/>
      <family val="2"/>
      <charset val="186"/>
    </font>
    <font>
      <sz val="9"/>
      <color rgb="FF0070C0"/>
      <name val="Cambria"/>
      <family val="1"/>
      <charset val="186"/>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FFFF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1">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14" fontId="39" fillId="0" borderId="1" xfId="0" applyNumberFormat="1" applyFont="1" applyBorder="1"/>
    <xf numFmtId="0" fontId="39" fillId="0" borderId="1" xfId="0" applyFont="1" applyBorder="1"/>
    <xf numFmtId="0" fontId="39" fillId="3" borderId="1" xfId="0" applyFont="1" applyFill="1" applyBorder="1" applyAlignment="1">
      <alignment vertical="top"/>
    </xf>
    <xf numFmtId="0" fontId="40" fillId="3" borderId="1" xfId="0" applyFont="1" applyFill="1" applyBorder="1" applyAlignment="1">
      <alignment vertical="top"/>
    </xf>
    <xf numFmtId="0" fontId="40" fillId="3" borderId="1" xfId="0" applyFont="1" applyFill="1" applyBorder="1" applyAlignment="1">
      <alignment horizontal="left" vertical="top"/>
    </xf>
    <xf numFmtId="0" fontId="40" fillId="0" borderId="1" xfId="0" applyFont="1" applyBorder="1"/>
    <xf numFmtId="14" fontId="40" fillId="0" borderId="1" xfId="0" applyNumberFormat="1" applyFont="1" applyBorder="1" applyAlignment="1">
      <alignment vertical="top"/>
    </xf>
    <xf numFmtId="4" fontId="40" fillId="0" borderId="1" xfId="0" applyNumberFormat="1" applyFont="1" applyBorder="1"/>
    <xf numFmtId="0" fontId="40" fillId="0" borderId="4" xfId="0" applyFont="1" applyBorder="1" applyAlignment="1">
      <alignment horizontal="left" vertical="top"/>
    </xf>
    <xf numFmtId="0" fontId="40" fillId="0" borderId="1" xfId="0" applyFont="1" applyBorder="1" applyAlignment="1">
      <alignment horizontal="center"/>
    </xf>
    <xf numFmtId="0" fontId="40" fillId="0" borderId="1" xfId="0" applyFont="1" applyBorder="1" applyAlignment="1">
      <alignment horizontal="left" vertical="top"/>
    </xf>
    <xf numFmtId="14" fontId="40" fillId="0" borderId="1" xfId="0" applyNumberFormat="1" applyFont="1" applyBorder="1"/>
    <xf numFmtId="0" fontId="40" fillId="0" borderId="0" xfId="0" applyFont="1" applyAlignment="1">
      <alignment horizontal="center" vertical="top"/>
    </xf>
    <xf numFmtId="0" fontId="39" fillId="3" borderId="1" xfId="0" applyFont="1" applyFill="1" applyBorder="1" applyAlignment="1">
      <alignment horizontal="left" vertical="top"/>
    </xf>
    <xf numFmtId="14" fontId="39" fillId="0" borderId="1" xfId="0" applyNumberFormat="1" applyFont="1" applyBorder="1" applyAlignment="1">
      <alignment vertical="top"/>
    </xf>
    <xf numFmtId="4" fontId="39" fillId="0" borderId="1" xfId="0" applyNumberFormat="1" applyFont="1" applyBorder="1"/>
    <xf numFmtId="0" fontId="39" fillId="0" borderId="4" xfId="0" applyFont="1" applyBorder="1" applyAlignment="1">
      <alignment horizontal="left" vertical="top"/>
    </xf>
    <xf numFmtId="0" fontId="39" fillId="0" borderId="1" xfId="0" applyFont="1" applyBorder="1" applyAlignment="1">
      <alignment horizontal="center"/>
    </xf>
    <xf numFmtId="0" fontId="39" fillId="0" borderId="1" xfId="0" applyFont="1" applyBorder="1" applyAlignment="1">
      <alignment horizontal="left" vertical="top"/>
    </xf>
    <xf numFmtId="0" fontId="39" fillId="0" borderId="0" xfId="0" applyFont="1" applyAlignment="1">
      <alignment horizontal="center" vertical="top"/>
    </xf>
    <xf numFmtId="0" fontId="39" fillId="0" borderId="1" xfId="0" applyFont="1" applyBorder="1" applyAlignment="1">
      <alignment horizontal="left"/>
    </xf>
    <xf numFmtId="0" fontId="40" fillId="0" borderId="1" xfId="0" applyFont="1" applyBorder="1" applyAlignment="1">
      <alignment vertical="top"/>
    </xf>
    <xf numFmtId="0" fontId="40" fillId="0" borderId="1" xfId="0" applyFont="1" applyBorder="1" applyAlignment="1">
      <alignment horizontal="left"/>
    </xf>
    <xf numFmtId="1" fontId="39" fillId="0" borderId="1" xfId="0" applyNumberFormat="1" applyFont="1" applyBorder="1" applyAlignment="1">
      <alignment horizontal="center" vertical="top"/>
    </xf>
    <xf numFmtId="4" fontId="43" fillId="3" borderId="1" xfId="0" applyNumberFormat="1" applyFont="1" applyFill="1" applyBorder="1" applyAlignment="1">
      <alignment horizontal="right" vertical="top" wrapText="1"/>
    </xf>
    <xf numFmtId="4" fontId="39" fillId="0" borderId="1" xfId="0" applyNumberFormat="1" applyFont="1" applyBorder="1" applyAlignment="1">
      <alignment vertical="top"/>
    </xf>
    <xf numFmtId="1" fontId="39" fillId="0" borderId="1" xfId="0" applyNumberFormat="1" applyFont="1" applyBorder="1" applyAlignment="1">
      <alignment vertical="top"/>
    </xf>
    <xf numFmtId="2" fontId="39" fillId="0" borderId="1" xfId="0" applyNumberFormat="1" applyFont="1" applyBorder="1" applyAlignment="1">
      <alignment vertical="top"/>
    </xf>
    <xf numFmtId="0" fontId="39" fillId="0" borderId="1" xfId="0" applyFont="1" applyBorder="1" applyAlignment="1">
      <alignment vertical="top"/>
    </xf>
    <xf numFmtId="3" fontId="39" fillId="3" borderId="6" xfId="0" applyNumberFormat="1" applyFont="1" applyFill="1" applyBorder="1" applyAlignment="1">
      <alignment horizontal="center" vertical="top"/>
    </xf>
    <xf numFmtId="14" fontId="11" fillId="3" borderId="1" xfId="0" applyNumberFormat="1" applyFont="1" applyFill="1" applyBorder="1" applyAlignment="1">
      <alignment vertical="top"/>
    </xf>
    <xf numFmtId="14" fontId="4" fillId="3" borderId="1" xfId="0" applyNumberFormat="1" applyFont="1" applyFill="1" applyBorder="1" applyAlignment="1">
      <alignment vertical="top"/>
    </xf>
    <xf numFmtId="0" fontId="4" fillId="2" borderId="1" xfId="0" applyFont="1" applyFill="1" applyBorder="1" applyAlignment="1">
      <alignment vertical="top"/>
    </xf>
    <xf numFmtId="0" fontId="4" fillId="0" borderId="1" xfId="0" applyFont="1" applyBorder="1" applyAlignment="1">
      <alignment vertical="top"/>
    </xf>
    <xf numFmtId="0" fontId="3" fillId="0" borderId="1" xfId="0" applyFont="1" applyBorder="1" applyAlignment="1">
      <alignment horizontal="center" vertical="top" wrapText="1"/>
    </xf>
    <xf numFmtId="4" fontId="12" fillId="0" borderId="1" xfId="0" applyNumberFormat="1" applyFont="1" applyBorder="1" applyAlignment="1">
      <alignment horizontal="right" vertical="top" wrapText="1"/>
    </xf>
    <xf numFmtId="0" fontId="11" fillId="14" borderId="1" xfId="0" applyFont="1" applyFill="1" applyBorder="1" applyAlignment="1">
      <alignment vertical="top"/>
    </xf>
    <xf numFmtId="0" fontId="11" fillId="14" borderId="8" xfId="0" applyFont="1" applyFill="1" applyBorder="1" applyAlignment="1">
      <alignment vertical="top"/>
    </xf>
    <xf numFmtId="0" fontId="11" fillId="14" borderId="6" xfId="0" applyFont="1" applyFill="1" applyBorder="1" applyAlignment="1">
      <alignment vertical="top"/>
    </xf>
    <xf numFmtId="14" fontId="39" fillId="14" borderId="1" xfId="0" applyNumberFormat="1" applyFont="1" applyFill="1" applyBorder="1"/>
    <xf numFmtId="0" fontId="39" fillId="14" borderId="1" xfId="0" applyFont="1" applyFill="1" applyBorder="1"/>
    <xf numFmtId="0" fontId="39" fillId="14" borderId="1" xfId="0" applyFont="1" applyFill="1" applyBorder="1" applyAlignment="1">
      <alignment vertical="top"/>
    </xf>
    <xf numFmtId="0" fontId="39" fillId="14" borderId="1" xfId="0" applyFont="1" applyFill="1" applyBorder="1" applyAlignment="1">
      <alignment horizontal="left" vertical="top"/>
    </xf>
    <xf numFmtId="14" fontId="39" fillId="14" borderId="1" xfId="0" applyNumberFormat="1" applyFont="1" applyFill="1" applyBorder="1" applyAlignment="1">
      <alignment vertical="top"/>
    </xf>
    <xf numFmtId="0" fontId="39" fillId="14" borderId="1" xfId="0" applyFont="1" applyFill="1" applyBorder="1" applyAlignment="1">
      <alignment horizontal="left"/>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zoomScaleNormal="100" zoomScaleSheetLayoutView="100" workbookViewId="0">
      <selection activeCell="I23" sqref="I23"/>
    </sheetView>
  </sheetViews>
  <sheetFormatPr defaultColWidth="8.7265625" defaultRowHeight="11.5" x14ac:dyDescent="0.35"/>
  <cols>
    <col min="1" max="1" width="22" style="4" customWidth="1"/>
    <col min="2" max="2" width="8.54296875" style="4" customWidth="1"/>
    <col min="3" max="3" width="8.54296875" style="18" customWidth="1"/>
    <col min="4" max="4" width="41.17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1" t="s">
        <v>255</v>
      </c>
      <c r="B1" s="270" t="s">
        <v>164</v>
      </c>
      <c r="C1" s="270"/>
      <c r="D1" s="270"/>
      <c r="E1" s="270"/>
      <c r="F1" s="270"/>
      <c r="G1" s="270"/>
      <c r="H1" s="270"/>
      <c r="I1" s="270"/>
      <c r="J1" s="270"/>
    </row>
    <row r="2" spans="1:10" s="3" customFormat="1" x14ac:dyDescent="0.35">
      <c r="A2" s="9"/>
      <c r="B2" s="9"/>
      <c r="C2" s="20"/>
      <c r="D2" s="9"/>
      <c r="E2" s="9"/>
      <c r="F2" s="9"/>
      <c r="G2" s="271" t="s">
        <v>986</v>
      </c>
      <c r="H2" s="271"/>
      <c r="I2" s="271"/>
      <c r="J2" s="271"/>
    </row>
    <row r="3" spans="1:10" s="3" customFormat="1" x14ac:dyDescent="0.35">
      <c r="A3" s="8" t="s">
        <v>5</v>
      </c>
      <c r="B3" s="40" t="s">
        <v>216</v>
      </c>
      <c r="C3" s="21"/>
      <c r="D3" s="9"/>
      <c r="E3" s="9"/>
      <c r="F3" s="9"/>
      <c r="G3" s="271"/>
      <c r="H3" s="271"/>
      <c r="I3" s="271"/>
      <c r="J3" s="271"/>
    </row>
    <row r="4" spans="1:10" s="10" customFormat="1" ht="27.75" customHeight="1" x14ac:dyDescent="0.35">
      <c r="A4" s="8" t="s">
        <v>6</v>
      </c>
      <c r="B4" s="40" t="s">
        <v>67</v>
      </c>
      <c r="C4" s="21"/>
      <c r="G4" s="271"/>
      <c r="H4" s="271"/>
      <c r="I4" s="271"/>
      <c r="J4" s="271"/>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SUM(F9:F33)</f>
        <v>2114412</v>
      </c>
      <c r="G8" s="25"/>
      <c r="H8" s="136"/>
      <c r="I8" s="29">
        <f>SUM(I9:I33)</f>
        <v>35</v>
      </c>
      <c r="J8" s="29">
        <f>SUM(J9:J33)</f>
        <v>46</v>
      </c>
    </row>
    <row r="9" spans="1:10" s="148" customForma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3" si="0">CONCATENATE(LEFT(B10,4),"-",E10)</f>
        <v>MAŽE-LEADER-19.2-6.2</v>
      </c>
      <c r="B10" s="38" t="s">
        <v>335</v>
      </c>
      <c r="C10" s="209">
        <v>2</v>
      </c>
      <c r="D10" s="38" t="s">
        <v>1054</v>
      </c>
      <c r="E10" s="38" t="s">
        <v>991</v>
      </c>
      <c r="F10" s="210">
        <v>292679</v>
      </c>
      <c r="G10" s="211" t="s">
        <v>65</v>
      </c>
      <c r="H10" s="209" t="s">
        <v>1065</v>
      </c>
      <c r="I10" s="212">
        <v>6</v>
      </c>
      <c r="J10" s="212">
        <v>6</v>
      </c>
    </row>
    <row r="11" spans="1:10" s="148" customFormat="1" x14ac:dyDescent="0.35">
      <c r="A11" s="27" t="str">
        <f t="shared" si="0"/>
        <v>MAŽE-LEADER-19.2-6.4</v>
      </c>
      <c r="B11" s="38" t="s">
        <v>335</v>
      </c>
      <c r="C11" s="209">
        <v>2</v>
      </c>
      <c r="D11" s="38" t="s">
        <v>1055</v>
      </c>
      <c r="E11" s="38" t="s">
        <v>992</v>
      </c>
      <c r="F11" s="249">
        <v>1164588</v>
      </c>
      <c r="G11" s="211" t="s">
        <v>65</v>
      </c>
      <c r="H11" s="209" t="s">
        <v>1065</v>
      </c>
      <c r="I11" s="248">
        <v>26</v>
      </c>
      <c r="J11" s="248">
        <v>16</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10">
        <v>163822</v>
      </c>
      <c r="G14" s="211" t="s">
        <v>65</v>
      </c>
      <c r="H14" s="209" t="s">
        <v>1065</v>
      </c>
      <c r="I14" s="212">
        <v>3</v>
      </c>
      <c r="J14" s="212">
        <v>3</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50">
        <v>154815</v>
      </c>
      <c r="G16" s="211" t="s">
        <v>65</v>
      </c>
      <c r="H16" s="209" t="s">
        <v>1066</v>
      </c>
      <c r="I16" s="212"/>
      <c r="J16" s="212">
        <v>3</v>
      </c>
    </row>
    <row r="17" spans="1:10" s="148" customFormat="1" x14ac:dyDescent="0.35">
      <c r="A17" s="27" t="str">
        <f t="shared" si="0"/>
        <v>MAŽE-LEADER-19.2-7.6</v>
      </c>
      <c r="B17" s="38" t="s">
        <v>335</v>
      </c>
      <c r="C17" s="209">
        <v>2</v>
      </c>
      <c r="D17" s="38" t="s">
        <v>1061</v>
      </c>
      <c r="E17" s="38" t="s">
        <v>1001</v>
      </c>
      <c r="F17" s="250">
        <v>191192</v>
      </c>
      <c r="G17" s="211" t="s">
        <v>65</v>
      </c>
      <c r="H17" s="209" t="s">
        <v>1066</v>
      </c>
      <c r="I17" s="212"/>
      <c r="J17" s="248">
        <v>4</v>
      </c>
    </row>
    <row r="18" spans="1:10" s="148" customFormat="1" x14ac:dyDescent="0.35">
      <c r="A18" s="27" t="str">
        <f t="shared" si="0"/>
        <v>MAŽE-LEADER-19.2-SAVA-3</v>
      </c>
      <c r="B18" s="38" t="s">
        <v>335</v>
      </c>
      <c r="C18" s="209">
        <v>3</v>
      </c>
      <c r="D18" s="38" t="s">
        <v>1062</v>
      </c>
      <c r="E18" s="38" t="s">
        <v>1002</v>
      </c>
      <c r="F18" s="210">
        <v>38870</v>
      </c>
      <c r="G18" s="211" t="s">
        <v>65</v>
      </c>
      <c r="H18" s="209" t="s">
        <v>1066</v>
      </c>
      <c r="I18" s="212"/>
      <c r="J18" s="212">
        <v>4</v>
      </c>
    </row>
    <row r="19" spans="1:10" s="148" customFormat="1" x14ac:dyDescent="0.35">
      <c r="A19" s="27" t="str">
        <f t="shared" si="0"/>
        <v>MAŽE-LEADER-19.2-SAVA-4</v>
      </c>
      <c r="B19" s="38" t="s">
        <v>335</v>
      </c>
      <c r="C19" s="209">
        <v>3</v>
      </c>
      <c r="D19" s="38" t="s">
        <v>1063</v>
      </c>
      <c r="E19" s="38" t="s">
        <v>1007</v>
      </c>
      <c r="F19" s="210">
        <v>48810</v>
      </c>
      <c r="G19" s="211" t="s">
        <v>65</v>
      </c>
      <c r="H19" s="209" t="s">
        <v>1066</v>
      </c>
      <c r="I19" s="212"/>
      <c r="J19" s="212">
        <v>5</v>
      </c>
    </row>
    <row r="20" spans="1:10" s="148" customFormat="1" x14ac:dyDescent="0.35">
      <c r="A20" s="27" t="str">
        <f t="shared" si="0"/>
        <v>MAŽE-LEADER-19.2-SAVA-5</v>
      </c>
      <c r="B20" s="38" t="s">
        <v>335</v>
      </c>
      <c r="C20" s="209">
        <v>3</v>
      </c>
      <c r="D20" s="38" t="s">
        <v>1064</v>
      </c>
      <c r="E20" s="38" t="s">
        <v>996</v>
      </c>
      <c r="F20" s="210">
        <v>59636</v>
      </c>
      <c r="G20" s="211" t="s">
        <v>65</v>
      </c>
      <c r="H20" s="209" t="s">
        <v>1066</v>
      </c>
      <c r="I20" s="212"/>
      <c r="J20" s="212">
        <v>5</v>
      </c>
    </row>
    <row r="21" spans="1:10" s="148" customFormat="1" x14ac:dyDescent="0.35">
      <c r="A21" s="27" t="str">
        <f t="shared" si="0"/>
        <v>-</v>
      </c>
      <c r="B21" s="143"/>
      <c r="C21" s="144"/>
      <c r="D21" s="143"/>
      <c r="E21" s="143"/>
      <c r="F21" s="145"/>
      <c r="G21" s="146"/>
      <c r="H21" s="144"/>
      <c r="I21" s="147"/>
      <c r="J21" s="147"/>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5"/>
      <c r="J26" s="145"/>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C34" s="149"/>
      <c r="G34" s="149"/>
      <c r="H34" s="149"/>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workbookViewId="0">
      <selection activeCell="K22" sqref="K22"/>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1" t="s">
        <v>255</v>
      </c>
      <c r="B1" s="279" t="s">
        <v>297</v>
      </c>
      <c r="C1" s="279"/>
      <c r="D1" s="279"/>
      <c r="E1" s="279"/>
      <c r="F1" s="279"/>
      <c r="G1" s="279"/>
      <c r="H1" s="279"/>
      <c r="I1" s="279"/>
      <c r="J1" s="279"/>
      <c r="K1" s="279"/>
      <c r="L1" s="279"/>
      <c r="M1" s="279"/>
      <c r="N1" s="279"/>
      <c r="O1" s="279"/>
      <c r="P1" s="279"/>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72" t="s">
        <v>77</v>
      </c>
      <c r="I6" s="272"/>
      <c r="J6" s="272"/>
      <c r="K6" s="272"/>
      <c r="L6" s="272"/>
      <c r="M6" s="272"/>
      <c r="N6" s="272"/>
      <c r="O6" s="272"/>
      <c r="P6" s="272"/>
    </row>
    <row r="7" spans="1:16" s="10" customFormat="1" ht="15" x14ac:dyDescent="0.35">
      <c r="A7" s="8"/>
      <c r="C7" s="21"/>
      <c r="G7" s="21"/>
      <c r="H7" s="273" t="s">
        <v>82</v>
      </c>
      <c r="I7" s="274"/>
      <c r="J7" s="274"/>
      <c r="K7" s="274"/>
      <c r="L7" s="274"/>
      <c r="M7" s="274"/>
      <c r="N7" s="274"/>
      <c r="O7" s="274"/>
      <c r="P7" s="275"/>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76" t="s">
        <v>92</v>
      </c>
      <c r="I9" s="277"/>
      <c r="J9" s="277"/>
      <c r="K9" s="277"/>
      <c r="L9" s="277"/>
      <c r="M9" s="277"/>
      <c r="N9" s="277"/>
      <c r="O9" s="277"/>
      <c r="P9" s="278"/>
    </row>
    <row r="10" spans="1:16" s="17" customFormat="1" x14ac:dyDescent="0.35">
      <c r="A10" s="24"/>
      <c r="B10" s="24" t="s">
        <v>60</v>
      </c>
      <c r="C10" s="24"/>
      <c r="D10" s="24"/>
      <c r="E10" s="24"/>
      <c r="F10" s="24"/>
      <c r="G10" s="29">
        <f>SUM(G11:G35)</f>
        <v>46</v>
      </c>
      <c r="H10" s="29">
        <f t="shared" ref="H10:P10" si="0">SUM(H11:H35)</f>
        <v>0</v>
      </c>
      <c r="I10" s="29">
        <f t="shared" si="0"/>
        <v>4</v>
      </c>
      <c r="J10" s="29">
        <f t="shared" si="0"/>
        <v>0</v>
      </c>
      <c r="K10" s="29">
        <f t="shared" si="0"/>
        <v>5</v>
      </c>
      <c r="L10" s="29">
        <f t="shared" si="0"/>
        <v>0</v>
      </c>
      <c r="M10" s="29">
        <f t="shared" si="0"/>
        <v>0</v>
      </c>
      <c r="N10" s="29">
        <f t="shared" si="0"/>
        <v>22</v>
      </c>
      <c r="O10" s="29">
        <f t="shared" si="0"/>
        <v>15</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6</v>
      </c>
      <c r="H12" s="151"/>
      <c r="I12" s="151"/>
      <c r="J12" s="151"/>
      <c r="K12" s="151"/>
      <c r="L12" s="151"/>
      <c r="M12" s="151"/>
      <c r="N12" s="151">
        <v>6</v>
      </c>
      <c r="O12" s="151"/>
      <c r="P12" s="151"/>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16</v>
      </c>
      <c r="H13" s="151"/>
      <c r="I13" s="151"/>
      <c r="J13" s="151"/>
      <c r="K13" s="151"/>
      <c r="L13" s="151"/>
      <c r="M13" s="151"/>
      <c r="N13" s="251">
        <v>16</v>
      </c>
      <c r="O13" s="151"/>
      <c r="P13" s="151"/>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3</v>
      </c>
      <c r="H16" s="151"/>
      <c r="I16" s="151"/>
      <c r="J16" s="151"/>
      <c r="K16" s="151"/>
      <c r="L16" s="151"/>
      <c r="M16" s="151"/>
      <c r="N16" s="151"/>
      <c r="O16" s="151">
        <v>3</v>
      </c>
      <c r="P16" s="151"/>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1"/>
      <c r="I19" s="151"/>
      <c r="J19" s="151"/>
      <c r="K19" s="151"/>
      <c r="L19" s="151"/>
      <c r="M19" s="151"/>
      <c r="N19" s="151"/>
      <c r="O19" s="251">
        <v>4</v>
      </c>
      <c r="P19" s="151"/>
    </row>
    <row r="20" spans="1:16"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4</v>
      </c>
      <c r="H20" s="151"/>
      <c r="I20" s="151">
        <v>4</v>
      </c>
      <c r="J20" s="151"/>
      <c r="K20" s="151"/>
      <c r="L20" s="151"/>
      <c r="M20" s="151"/>
      <c r="N20" s="151"/>
      <c r="O20" s="151"/>
      <c r="P20" s="151"/>
    </row>
    <row r="21" spans="1:16"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5</v>
      </c>
      <c r="H21" s="151"/>
      <c r="I21" s="151"/>
      <c r="J21" s="151"/>
      <c r="K21" s="151"/>
      <c r="L21" s="151"/>
      <c r="M21" s="151"/>
      <c r="N21" s="151"/>
      <c r="O21" s="151">
        <v>5</v>
      </c>
      <c r="P21" s="151"/>
    </row>
    <row r="22" spans="1:16"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5</v>
      </c>
      <c r="H22" s="151"/>
      <c r="I22" s="151"/>
      <c r="J22" s="151"/>
      <c r="K22" s="251">
        <v>5</v>
      </c>
      <c r="L22" s="151"/>
      <c r="M22" s="151"/>
      <c r="N22" s="151"/>
      <c r="O22" s="151"/>
      <c r="P22" s="151"/>
    </row>
    <row r="23" spans="1:16" x14ac:dyDescent="0.35">
      <c r="A23" s="27" t="str">
        <f>'VPS1'!A21</f>
        <v>-</v>
      </c>
      <c r="B23" s="27">
        <f>'VPS1'!B21</f>
        <v>0</v>
      </c>
      <c r="C23" s="28">
        <f>'VPS1'!C21</f>
        <v>0</v>
      </c>
      <c r="D23" s="27">
        <f>'VPS1'!D21</f>
        <v>0</v>
      </c>
      <c r="E23" s="27">
        <f>'VPS1'!E21</f>
        <v>0</v>
      </c>
      <c r="F23" s="27">
        <f>'VPS1'!G21</f>
        <v>0</v>
      </c>
      <c r="G23" s="30">
        <f t="shared" si="1"/>
        <v>0</v>
      </c>
      <c r="H23" s="150"/>
      <c r="I23" s="150"/>
      <c r="J23" s="150"/>
      <c r="K23" s="150"/>
      <c r="L23" s="150"/>
      <c r="M23" s="150"/>
      <c r="N23" s="150"/>
      <c r="O23" s="150"/>
      <c r="P23" s="150"/>
    </row>
    <row r="24" spans="1:16" x14ac:dyDescent="0.35">
      <c r="A24" s="27" t="str">
        <f>'VPS1'!A22</f>
        <v>-</v>
      </c>
      <c r="B24" s="27">
        <f>'VPS1'!B22</f>
        <v>0</v>
      </c>
      <c r="C24" s="28">
        <f>'VPS1'!C22</f>
        <v>0</v>
      </c>
      <c r="D24" s="27">
        <f>'VPS1'!D22</f>
        <v>0</v>
      </c>
      <c r="E24" s="27">
        <f>'VPS1'!E22</f>
        <v>0</v>
      </c>
      <c r="F24" s="27">
        <f>'VPS1'!G22</f>
        <v>0</v>
      </c>
      <c r="G24" s="30">
        <f t="shared" si="1"/>
        <v>0</v>
      </c>
      <c r="H24" s="150"/>
      <c r="I24" s="150"/>
      <c r="J24" s="150"/>
      <c r="K24" s="150"/>
      <c r="L24" s="150"/>
      <c r="M24" s="150"/>
      <c r="N24" s="150"/>
      <c r="O24" s="150"/>
      <c r="P24" s="150"/>
    </row>
    <row r="25" spans="1:16"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25" right="0.25"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7" sqref="H7:O7"/>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1" t="s">
        <v>255</v>
      </c>
      <c r="B1" s="279" t="s">
        <v>296</v>
      </c>
      <c r="C1" s="279"/>
      <c r="D1" s="279"/>
      <c r="E1" s="279"/>
      <c r="F1" s="279"/>
      <c r="G1" s="279"/>
      <c r="H1" s="279"/>
      <c r="I1" s="279"/>
      <c r="J1" s="279"/>
      <c r="K1" s="279"/>
      <c r="L1" s="279"/>
      <c r="M1" s="279"/>
      <c r="N1" s="279"/>
      <c r="O1" s="279"/>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72" t="s">
        <v>77</v>
      </c>
      <c r="I6" s="272"/>
      <c r="J6" s="272"/>
      <c r="K6" s="272"/>
      <c r="L6" s="272"/>
      <c r="M6" s="272"/>
      <c r="N6" s="272"/>
      <c r="O6" s="272"/>
    </row>
    <row r="7" spans="1:15" s="10" customFormat="1" ht="15" x14ac:dyDescent="0.35">
      <c r="A7" s="8"/>
      <c r="C7" s="21"/>
      <c r="G7" s="21"/>
      <c r="H7" s="280" t="s">
        <v>81</v>
      </c>
      <c r="I7" s="280"/>
      <c r="J7" s="280"/>
      <c r="K7" s="280"/>
      <c r="L7" s="280"/>
      <c r="M7" s="280"/>
      <c r="N7" s="280"/>
      <c r="O7" s="280"/>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76" t="s">
        <v>93</v>
      </c>
      <c r="I9" s="277"/>
      <c r="J9" s="277"/>
      <c r="K9" s="277"/>
      <c r="L9" s="277"/>
      <c r="M9" s="277"/>
      <c r="N9" s="277"/>
      <c r="O9" s="278"/>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0</v>
      </c>
      <c r="H20" s="13"/>
      <c r="I20" s="13"/>
      <c r="J20" s="13"/>
      <c r="K20" s="13"/>
      <c r="L20" s="13"/>
      <c r="M20" s="13"/>
      <c r="N20" s="13"/>
      <c r="O20" s="13"/>
    </row>
    <row r="21" spans="1:15"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0</v>
      </c>
      <c r="H21" s="13"/>
      <c r="I21" s="13"/>
      <c r="J21" s="13"/>
      <c r="K21" s="13"/>
      <c r="L21" s="13"/>
      <c r="M21" s="13"/>
      <c r="N21" s="13"/>
      <c r="O21" s="13"/>
    </row>
    <row r="22" spans="1:15"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0</v>
      </c>
      <c r="H22" s="13"/>
      <c r="I22" s="13"/>
      <c r="J22" s="13"/>
      <c r="K22" s="13"/>
      <c r="L22" s="13"/>
      <c r="M22" s="13"/>
      <c r="N22" s="13"/>
      <c r="O22" s="13"/>
    </row>
    <row r="23" spans="1:15" x14ac:dyDescent="0.35">
      <c r="A23" s="27" t="str">
        <f>'VPS1'!A21</f>
        <v>-</v>
      </c>
      <c r="B23" s="27">
        <f>'VPS1'!B21</f>
        <v>0</v>
      </c>
      <c r="C23" s="28">
        <f>'VPS1'!C21</f>
        <v>0</v>
      </c>
      <c r="D23" s="27">
        <f>'VPS1'!D21</f>
        <v>0</v>
      </c>
      <c r="E23" s="27">
        <f>'VPS1'!E21</f>
        <v>0</v>
      </c>
      <c r="F23" s="27">
        <f>'VPS1'!G21</f>
        <v>0</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J11" sqref="J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1" t="s">
        <v>295</v>
      </c>
      <c r="B1" s="279" t="s">
        <v>1042</v>
      </c>
      <c r="C1" s="279"/>
      <c r="D1" s="279"/>
      <c r="E1" s="279"/>
      <c r="F1" s="279"/>
      <c r="G1" s="279"/>
      <c r="H1" s="279"/>
      <c r="I1" s="279"/>
      <c r="J1" s="279"/>
      <c r="K1" s="279"/>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72" t="s">
        <v>78</v>
      </c>
      <c r="D6" s="272"/>
      <c r="E6" s="272"/>
      <c r="F6" s="272"/>
      <c r="G6" s="272"/>
      <c r="H6" s="272"/>
      <c r="I6" s="272"/>
      <c r="J6" s="272"/>
      <c r="K6" s="272"/>
    </row>
    <row r="7" spans="1:11" s="10" customFormat="1" ht="15" x14ac:dyDescent="0.35">
      <c r="C7" s="273" t="s">
        <v>82</v>
      </c>
      <c r="D7" s="274"/>
      <c r="E7" s="274"/>
      <c r="F7" s="274"/>
      <c r="G7" s="274"/>
      <c r="H7" s="274"/>
      <c r="I7" s="274"/>
      <c r="J7" s="274"/>
      <c r="K7" s="275"/>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76" t="s">
        <v>109</v>
      </c>
      <c r="D9" s="277"/>
      <c r="E9" s="277"/>
      <c r="F9" s="277"/>
      <c r="G9" s="277"/>
      <c r="H9" s="277"/>
      <c r="I9" s="277"/>
      <c r="J9" s="277"/>
      <c r="K9" s="278"/>
    </row>
    <row r="10" spans="1:11" s="17" customFormat="1" x14ac:dyDescent="0.35">
      <c r="A10" s="24" t="s">
        <v>60</v>
      </c>
      <c r="B10" s="29">
        <f t="shared" ref="B10:K10" si="0">SUM(B11:B11)</f>
        <v>35</v>
      </c>
      <c r="C10" s="29">
        <f t="shared" si="0"/>
        <v>0</v>
      </c>
      <c r="D10" s="29">
        <f t="shared" si="0"/>
        <v>0</v>
      </c>
      <c r="E10" s="29">
        <f t="shared" si="0"/>
        <v>0</v>
      </c>
      <c r="F10" s="29">
        <f t="shared" si="0"/>
        <v>0</v>
      </c>
      <c r="G10" s="29">
        <f t="shared" si="0"/>
        <v>0</v>
      </c>
      <c r="H10" s="29">
        <f t="shared" si="0"/>
        <v>0</v>
      </c>
      <c r="I10" s="29">
        <f t="shared" si="0"/>
        <v>32</v>
      </c>
      <c r="J10" s="29">
        <f t="shared" si="0"/>
        <v>3</v>
      </c>
      <c r="K10" s="29">
        <f t="shared" si="0"/>
        <v>0</v>
      </c>
    </row>
    <row r="11" spans="1:11" x14ac:dyDescent="0.35">
      <c r="A11" s="27" t="str">
        <f>'VPS1'!B9</f>
        <v>MAŽE</v>
      </c>
      <c r="B11" s="30">
        <f>SUM(C11:K11)</f>
        <v>35</v>
      </c>
      <c r="C11" s="213"/>
      <c r="D11" s="213"/>
      <c r="E11" s="213"/>
      <c r="F11" s="213">
        <v>0</v>
      </c>
      <c r="G11" s="213"/>
      <c r="H11" s="213"/>
      <c r="I11" s="252">
        <v>32</v>
      </c>
      <c r="J11" s="213">
        <v>3</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6" sqref="C6:J6"/>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2" t="s">
        <v>295</v>
      </c>
      <c r="B1" s="279" t="s">
        <v>1043</v>
      </c>
      <c r="C1" s="279"/>
      <c r="D1" s="279"/>
      <c r="E1" s="279"/>
      <c r="F1" s="279"/>
      <c r="G1" s="279"/>
      <c r="H1" s="279"/>
      <c r="I1" s="279"/>
      <c r="J1" s="279"/>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72" t="s">
        <v>78</v>
      </c>
      <c r="D6" s="272"/>
      <c r="E6" s="272"/>
      <c r="F6" s="272"/>
      <c r="G6" s="272"/>
      <c r="H6" s="272"/>
      <c r="I6" s="272"/>
      <c r="J6" s="272"/>
    </row>
    <row r="7" spans="1:10" ht="15" x14ac:dyDescent="0.35">
      <c r="A7" s="10"/>
      <c r="B7" s="10"/>
      <c r="C7" s="280" t="s">
        <v>81</v>
      </c>
      <c r="D7" s="280"/>
      <c r="E7" s="280"/>
      <c r="F7" s="280"/>
      <c r="G7" s="280"/>
      <c r="H7" s="280"/>
      <c r="I7" s="280"/>
      <c r="J7" s="280"/>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76" t="s">
        <v>109</v>
      </c>
      <c r="D9" s="277"/>
      <c r="E9" s="277"/>
      <c r="F9" s="277"/>
      <c r="G9" s="277"/>
      <c r="H9" s="277"/>
      <c r="I9" s="277"/>
      <c r="J9" s="278"/>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1"/>
  <sheetViews>
    <sheetView topLeftCell="A13" zoomScaleNormal="100" workbookViewId="0">
      <selection activeCell="A51" sqref="A51:XFD51"/>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1" t="s">
        <v>295</v>
      </c>
      <c r="B1" s="270" t="s">
        <v>158</v>
      </c>
      <c r="C1" s="270"/>
      <c r="D1" s="270"/>
      <c r="E1" s="270"/>
      <c r="F1" s="270"/>
      <c r="G1" s="270"/>
      <c r="H1" s="270"/>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SUM(E10:E43)</f>
        <v>59</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51"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1251</v>
      </c>
      <c r="C40" s="39">
        <v>44089</v>
      </c>
      <c r="D40" s="39">
        <v>44148</v>
      </c>
      <c r="E40" s="38">
        <v>1</v>
      </c>
      <c r="F40" s="218">
        <f t="shared" si="0"/>
        <v>59</v>
      </c>
      <c r="G40" s="27">
        <v>2020</v>
      </c>
      <c r="H40" s="27">
        <v>2020</v>
      </c>
    </row>
    <row r="41" spans="1:8" s="40" customFormat="1" x14ac:dyDescent="0.35">
      <c r="A41" s="27" t="s">
        <v>335</v>
      </c>
      <c r="B41" s="28" t="s">
        <v>1252</v>
      </c>
      <c r="C41" s="39">
        <v>44096</v>
      </c>
      <c r="D41" s="39">
        <v>44153</v>
      </c>
      <c r="E41" s="38">
        <v>0</v>
      </c>
      <c r="F41" s="218">
        <f t="shared" si="0"/>
        <v>57</v>
      </c>
      <c r="G41" s="27">
        <v>2020</v>
      </c>
      <c r="H41" s="27">
        <v>2020</v>
      </c>
    </row>
    <row r="42" spans="1:8" s="40" customFormat="1" x14ac:dyDescent="0.35">
      <c r="A42" s="27" t="s">
        <v>335</v>
      </c>
      <c r="B42" s="28" t="s">
        <v>1253</v>
      </c>
      <c r="C42" s="39">
        <v>44180</v>
      </c>
      <c r="D42" s="39">
        <v>44239</v>
      </c>
      <c r="E42" s="38">
        <v>1</v>
      </c>
      <c r="F42" s="218">
        <f t="shared" si="0"/>
        <v>59</v>
      </c>
      <c r="G42" s="27">
        <v>2020</v>
      </c>
      <c r="H42" s="27">
        <v>2021</v>
      </c>
    </row>
    <row r="43" spans="1:8" s="40" customFormat="1" x14ac:dyDescent="0.35">
      <c r="A43" s="27" t="s">
        <v>335</v>
      </c>
      <c r="B43" s="28" t="s">
        <v>1254</v>
      </c>
      <c r="C43" s="255">
        <v>44180</v>
      </c>
      <c r="D43" s="255">
        <v>44239</v>
      </c>
      <c r="E43" s="27">
        <v>6</v>
      </c>
      <c r="F43" s="218">
        <f t="shared" si="0"/>
        <v>59</v>
      </c>
      <c r="G43" s="27">
        <v>2020</v>
      </c>
      <c r="H43" s="27">
        <v>2021</v>
      </c>
    </row>
    <row r="44" spans="1:8" x14ac:dyDescent="0.35">
      <c r="A44" s="73" t="s">
        <v>335</v>
      </c>
      <c r="B44" s="22" t="s">
        <v>1256</v>
      </c>
      <c r="C44" s="256">
        <v>44225</v>
      </c>
      <c r="D44" s="256">
        <v>44279</v>
      </c>
      <c r="E44" s="73">
        <v>2</v>
      </c>
      <c r="F44" s="73">
        <f t="shared" si="0"/>
        <v>54</v>
      </c>
      <c r="G44" s="73">
        <v>2021</v>
      </c>
      <c r="H44" s="73">
        <v>2021</v>
      </c>
    </row>
    <row r="45" spans="1:8" x14ac:dyDescent="0.35">
      <c r="A45" s="73" t="s">
        <v>335</v>
      </c>
      <c r="B45" s="22" t="s">
        <v>1257</v>
      </c>
      <c r="C45" s="256">
        <v>44253</v>
      </c>
      <c r="D45" s="256">
        <v>44281</v>
      </c>
      <c r="E45" s="73">
        <v>1</v>
      </c>
      <c r="F45" s="73">
        <f t="shared" si="0"/>
        <v>28</v>
      </c>
      <c r="G45" s="73">
        <v>2021</v>
      </c>
      <c r="H45" s="73">
        <v>2021</v>
      </c>
    </row>
    <row r="46" spans="1:8" x14ac:dyDescent="0.35">
      <c r="A46" s="73" t="s">
        <v>335</v>
      </c>
      <c r="B46" s="22" t="s">
        <v>1258</v>
      </c>
      <c r="C46" s="256">
        <v>44270</v>
      </c>
      <c r="D46" s="256">
        <v>44330</v>
      </c>
      <c r="E46" s="73">
        <v>1</v>
      </c>
      <c r="F46" s="73">
        <f t="shared" si="0"/>
        <v>60</v>
      </c>
      <c r="G46" s="73">
        <v>2021</v>
      </c>
      <c r="H46" s="73">
        <v>2021</v>
      </c>
    </row>
    <row r="47" spans="1:8" x14ac:dyDescent="0.35">
      <c r="A47" s="73" t="s">
        <v>335</v>
      </c>
      <c r="B47" s="22" t="s">
        <v>1259</v>
      </c>
      <c r="C47" s="256">
        <v>44270</v>
      </c>
      <c r="D47" s="256">
        <v>44308</v>
      </c>
      <c r="E47" s="73">
        <v>2</v>
      </c>
      <c r="F47" s="73">
        <f t="shared" si="0"/>
        <v>38</v>
      </c>
      <c r="G47" s="73">
        <v>2021</v>
      </c>
      <c r="H47" s="73">
        <v>2021</v>
      </c>
    </row>
    <row r="48" spans="1:8" x14ac:dyDescent="0.35">
      <c r="A48" s="73" t="s">
        <v>335</v>
      </c>
      <c r="B48" s="22" t="s">
        <v>1260</v>
      </c>
      <c r="C48" s="256">
        <v>44508</v>
      </c>
      <c r="D48" s="256">
        <v>44568</v>
      </c>
      <c r="E48" s="73">
        <v>4</v>
      </c>
      <c r="F48" s="73">
        <f t="shared" si="0"/>
        <v>60</v>
      </c>
      <c r="G48" s="73">
        <v>2021</v>
      </c>
      <c r="H48" s="73">
        <v>2021</v>
      </c>
    </row>
    <row r="49" spans="1:8" x14ac:dyDescent="0.35">
      <c r="A49" s="73" t="s">
        <v>335</v>
      </c>
      <c r="B49" s="22" t="s">
        <v>1261</v>
      </c>
      <c r="C49" s="256">
        <v>44508</v>
      </c>
      <c r="D49" s="256">
        <v>44568</v>
      </c>
      <c r="E49" s="73">
        <v>0</v>
      </c>
      <c r="F49" s="73">
        <f t="shared" si="0"/>
        <v>60</v>
      </c>
      <c r="G49" s="73">
        <v>2021</v>
      </c>
      <c r="H49" s="73">
        <v>2021</v>
      </c>
    </row>
    <row r="50" spans="1:8" x14ac:dyDescent="0.35">
      <c r="A50" s="73" t="s">
        <v>335</v>
      </c>
      <c r="B50" s="22" t="s">
        <v>1262</v>
      </c>
      <c r="C50" s="256">
        <v>44530</v>
      </c>
      <c r="D50" s="256">
        <v>44589</v>
      </c>
      <c r="E50" s="73">
        <v>1</v>
      </c>
      <c r="F50" s="73">
        <f t="shared" si="0"/>
        <v>59</v>
      </c>
      <c r="G50" s="73">
        <v>2021</v>
      </c>
      <c r="H50" s="73">
        <v>2021</v>
      </c>
    </row>
    <row r="51" spans="1:8" x14ac:dyDescent="0.35">
      <c r="A51" s="73" t="s">
        <v>335</v>
      </c>
      <c r="B51" s="22" t="s">
        <v>1263</v>
      </c>
      <c r="C51" s="256">
        <v>44530</v>
      </c>
      <c r="D51" s="256">
        <v>44589</v>
      </c>
      <c r="E51" s="73">
        <v>3</v>
      </c>
      <c r="F51" s="73">
        <f t="shared" si="0"/>
        <v>59</v>
      </c>
      <c r="G51" s="73">
        <v>2021</v>
      </c>
      <c r="H51" s="73">
        <v>2021</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zoomScaleNormal="100" workbookViewId="0">
      <selection activeCell="AI12" sqref="A12:XFD12"/>
    </sheetView>
  </sheetViews>
  <sheetFormatPr defaultColWidth="8.7265625" defaultRowHeight="11.5" x14ac:dyDescent="0.35"/>
  <cols>
    <col min="1" max="1" width="16.54296875" style="2" customWidth="1"/>
    <col min="2" max="3" width="8.54296875" style="18" customWidth="1"/>
    <col min="4" max="4" width="31.54296875" style="4" customWidth="1"/>
    <col min="5" max="5" width="18.54296875" style="4" customWidth="1"/>
    <col min="6" max="6" width="16.54296875" style="4" customWidth="1"/>
    <col min="7" max="7" width="10.7265625" style="18" customWidth="1"/>
    <col min="8" max="9" width="16.54296875" style="4" customWidth="1"/>
    <col min="10" max="38" width="10.7265625" style="4" customWidth="1"/>
    <col min="39" max="39" width="12.26953125" style="4" customWidth="1"/>
    <col min="40" max="40" width="9.54296875" style="4" customWidth="1"/>
    <col min="41" max="41" width="9.81640625" style="4" customWidth="1"/>
    <col min="42" max="42" width="10.7265625" style="4" customWidth="1"/>
    <col min="43" max="43" width="10.81640625" style="4" customWidth="1"/>
    <col min="44" max="44" width="9.26953125" style="4" customWidth="1"/>
    <col min="45" max="46" width="8.7265625" style="4"/>
    <col min="47" max="47" width="11.26953125" style="4" customWidth="1"/>
    <col min="48" max="48" width="8.7265625" style="4"/>
    <col min="49" max="49" width="10.54296875" style="4" customWidth="1"/>
    <col min="50" max="50" width="8.7265625" style="4"/>
    <col min="51" max="51" width="10.26953125" style="4" customWidth="1"/>
    <col min="52" max="16384" width="8.7265625" style="4"/>
  </cols>
  <sheetData>
    <row r="1" spans="1:69" s="1" customFormat="1" ht="20" x14ac:dyDescent="0.35">
      <c r="A1" s="141" t="s">
        <v>255</v>
      </c>
      <c r="B1" s="270" t="s">
        <v>159</v>
      </c>
      <c r="C1" s="270"/>
      <c r="D1" s="270"/>
      <c r="E1" s="270"/>
      <c r="F1" s="270"/>
      <c r="G1" s="270"/>
      <c r="H1" s="270"/>
      <c r="I1" s="270"/>
      <c r="J1" s="270"/>
      <c r="K1" s="270"/>
      <c r="L1" s="270"/>
      <c r="M1" s="270"/>
      <c r="N1" s="7"/>
      <c r="O1" s="7"/>
      <c r="P1" s="7"/>
      <c r="Q1" s="7"/>
      <c r="R1" s="7"/>
      <c r="S1" s="7"/>
      <c r="T1" s="7"/>
      <c r="U1" s="7"/>
      <c r="V1" s="7"/>
      <c r="W1" s="7"/>
      <c r="X1" s="7"/>
      <c r="Y1" s="7"/>
      <c r="Z1" s="7"/>
      <c r="AA1" s="7"/>
      <c r="AB1" s="7"/>
      <c r="AC1" s="7"/>
    </row>
    <row r="2" spans="1:69"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28" t="s">
        <v>242</v>
      </c>
      <c r="C4" s="21"/>
      <c r="G4" s="21"/>
    </row>
    <row r="5" spans="1:69" s="10" customFormat="1" x14ac:dyDescent="0.35">
      <c r="A5" s="8"/>
      <c r="B5" s="128"/>
      <c r="C5" s="21"/>
      <c r="G5" s="21"/>
    </row>
    <row r="6" spans="1:69" s="10" customFormat="1" ht="20" x14ac:dyDescent="0.35">
      <c r="A6" s="8"/>
      <c r="B6" s="128"/>
      <c r="C6" s="21"/>
      <c r="G6" s="21"/>
      <c r="J6" s="281" t="s">
        <v>31</v>
      </c>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c r="BA6" s="281"/>
      <c r="BB6" s="281"/>
      <c r="BC6" s="281"/>
      <c r="BD6" s="281"/>
      <c r="BE6" s="281"/>
      <c r="BF6" s="281"/>
      <c r="BG6" s="281"/>
      <c r="BH6" s="281"/>
      <c r="BI6" s="281"/>
      <c r="BJ6" s="281"/>
      <c r="BK6" s="281"/>
      <c r="BL6" s="281"/>
      <c r="BM6" s="281"/>
      <c r="BN6" s="281"/>
      <c r="BO6" s="281"/>
      <c r="BP6" s="281"/>
      <c r="BQ6" s="281"/>
    </row>
    <row r="7" spans="1:69"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1251</v>
      </c>
      <c r="AO7" s="11" t="s">
        <v>1252</v>
      </c>
      <c r="AP7" s="11" t="s">
        <v>1253</v>
      </c>
      <c r="AQ7" s="11" t="s">
        <v>1254</v>
      </c>
      <c r="AR7" s="11" t="s">
        <v>1256</v>
      </c>
      <c r="AS7" s="11" t="s">
        <v>1257</v>
      </c>
      <c r="AT7" s="11" t="s">
        <v>1258</v>
      </c>
      <c r="AU7" s="11" t="s">
        <v>1259</v>
      </c>
      <c r="AV7" s="11" t="s">
        <v>1260</v>
      </c>
      <c r="AW7" s="11" t="s">
        <v>1261</v>
      </c>
      <c r="AX7" s="11" t="s">
        <v>1262</v>
      </c>
      <c r="AY7" s="11" t="s">
        <v>1263</v>
      </c>
    </row>
    <row r="8" spans="1:69" s="17" customFormat="1" ht="46" x14ac:dyDescent="0.35">
      <c r="A8" s="14" t="s">
        <v>157</v>
      </c>
      <c r="B8" s="14" t="s">
        <v>157</v>
      </c>
      <c r="C8" s="14" t="s">
        <v>157</v>
      </c>
      <c r="D8" s="14" t="s">
        <v>157</v>
      </c>
      <c r="E8" s="14" t="s">
        <v>157</v>
      </c>
      <c r="F8" s="14" t="s">
        <v>157</v>
      </c>
      <c r="G8" s="15" t="s">
        <v>145</v>
      </c>
      <c r="H8" s="15" t="s">
        <v>145</v>
      </c>
      <c r="I8" s="15" t="s">
        <v>145</v>
      </c>
      <c r="J8" s="282" t="s">
        <v>300</v>
      </c>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c r="AK8" s="283"/>
      <c r="AL8" s="284"/>
      <c r="AM8" s="15"/>
      <c r="AN8" s="15"/>
      <c r="AO8" s="15"/>
      <c r="AP8" s="15"/>
      <c r="AQ8" s="15"/>
      <c r="AR8" s="15"/>
      <c r="AS8" s="15"/>
      <c r="AT8" s="15"/>
      <c r="AU8" s="15"/>
      <c r="AV8" s="15"/>
      <c r="AW8" s="15"/>
      <c r="AX8" s="15"/>
      <c r="AY8" s="15"/>
    </row>
    <row r="9" spans="1:69" s="148" customFormat="1" x14ac:dyDescent="0.35">
      <c r="A9" s="136" t="s">
        <v>60</v>
      </c>
      <c r="B9" s="219"/>
      <c r="C9" s="219"/>
      <c r="D9" s="219"/>
      <c r="E9" s="219"/>
      <c r="F9" s="220">
        <f>SUM(F10:F34)</f>
        <v>2114412</v>
      </c>
      <c r="G9" s="221">
        <f>SUM(G10:G34)</f>
        <v>24</v>
      </c>
      <c r="H9" s="220">
        <f>SUM(H10:H34)</f>
        <v>3891527.34</v>
      </c>
      <c r="I9" s="222">
        <f>IF(F9&gt;0,H9/F9,0)</f>
        <v>1.8404773241922576</v>
      </c>
      <c r="J9" s="223">
        <f>SUM(J10:J34)</f>
        <v>449885.31000000006</v>
      </c>
      <c r="K9" s="223">
        <f t="shared" ref="K9:AY9" si="0">SUM(K10:K34)</f>
        <v>195119.56</v>
      </c>
      <c r="L9" s="223">
        <f t="shared" si="0"/>
        <v>97619</v>
      </c>
      <c r="M9" s="223">
        <f t="shared" si="0"/>
        <v>455318.46</v>
      </c>
      <c r="N9" s="223">
        <f t="shared" si="0"/>
        <v>48810</v>
      </c>
      <c r="O9" s="223">
        <f t="shared" si="0"/>
        <v>146428.5</v>
      </c>
      <c r="P9" s="223">
        <f t="shared" si="0"/>
        <v>195238</v>
      </c>
      <c r="Q9" s="223">
        <f t="shared" si="0"/>
        <v>38870</v>
      </c>
      <c r="R9" s="223">
        <f t="shared" si="0"/>
        <v>204875</v>
      </c>
      <c r="S9" s="223">
        <f t="shared" si="0"/>
        <v>455318.46</v>
      </c>
      <c r="T9" s="223">
        <f t="shared" si="0"/>
        <v>197554.37</v>
      </c>
      <c r="U9" s="223">
        <f t="shared" si="0"/>
        <v>146428.5</v>
      </c>
      <c r="V9" s="223">
        <f t="shared" si="0"/>
        <v>29286</v>
      </c>
      <c r="W9" s="223">
        <f t="shared" si="0"/>
        <v>0</v>
      </c>
      <c r="X9" s="223">
        <f t="shared" si="0"/>
        <v>0</v>
      </c>
      <c r="Y9" s="223">
        <f t="shared" si="0"/>
        <v>0</v>
      </c>
      <c r="Z9" s="223">
        <f t="shared" si="0"/>
        <v>146428.5</v>
      </c>
      <c r="AA9" s="223">
        <f t="shared" si="0"/>
        <v>0</v>
      </c>
      <c r="AB9" s="223">
        <f t="shared" si="0"/>
        <v>0</v>
      </c>
      <c r="AC9" s="223">
        <f t="shared" si="0"/>
        <v>0</v>
      </c>
      <c r="AD9" s="223">
        <f t="shared" si="0"/>
        <v>0</v>
      </c>
      <c r="AE9" s="223">
        <f t="shared" si="0"/>
        <v>0</v>
      </c>
      <c r="AF9" s="223">
        <f t="shared" si="0"/>
        <v>165699.79</v>
      </c>
      <c r="AG9" s="223">
        <f t="shared" si="0"/>
        <v>183771.33</v>
      </c>
      <c r="AH9" s="223">
        <f t="shared" si="0"/>
        <v>195238</v>
      </c>
      <c r="AI9" s="223">
        <f t="shared" si="0"/>
        <v>50761.88</v>
      </c>
      <c r="AJ9" s="223">
        <f t="shared" si="0"/>
        <v>195238</v>
      </c>
      <c r="AK9" s="223">
        <f t="shared" si="0"/>
        <v>9717.5</v>
      </c>
      <c r="AL9" s="223">
        <f t="shared" si="0"/>
        <v>120099.19</v>
      </c>
      <c r="AM9" s="223">
        <f t="shared" si="0"/>
        <v>163821.99</v>
      </c>
      <c r="AN9" s="223">
        <f t="shared" si="0"/>
        <v>50761.88</v>
      </c>
      <c r="AO9" s="223">
        <f t="shared" si="0"/>
        <v>195238</v>
      </c>
      <c r="AP9" s="223">
        <f t="shared" si="0"/>
        <v>163821.99</v>
      </c>
      <c r="AQ9" s="223">
        <f t="shared" si="0"/>
        <v>293534</v>
      </c>
      <c r="AR9" s="223">
        <f t="shared" si="0"/>
        <v>42369</v>
      </c>
      <c r="AS9" s="223">
        <f t="shared" si="0"/>
        <v>50761.88</v>
      </c>
      <c r="AT9" s="223">
        <f t="shared" si="0"/>
        <v>70819.740000000005</v>
      </c>
      <c r="AU9" s="223">
        <f t="shared" si="0"/>
        <v>109214.66</v>
      </c>
      <c r="AV9" s="223">
        <f t="shared" si="0"/>
        <v>70036.55</v>
      </c>
      <c r="AW9" s="223">
        <f t="shared" si="0"/>
        <v>109214.66</v>
      </c>
      <c r="AX9" s="223">
        <f t="shared" si="0"/>
        <v>50761.88</v>
      </c>
      <c r="AY9" s="223">
        <f t="shared" si="0"/>
        <v>184235.79</v>
      </c>
    </row>
    <row r="10" spans="1:69"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 t="shared" ref="G10:G34" si="1">COUNTIFS(J10:AM10,"&gt;0")</f>
        <v>0</v>
      </c>
      <c r="H10" s="75">
        <f>SUM(J10:AM10)</f>
        <v>0</v>
      </c>
      <c r="I10" s="224">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3"/>
      <c r="AO10" s="143"/>
      <c r="AP10" s="143"/>
      <c r="AQ10" s="143"/>
      <c r="AR10" s="143"/>
      <c r="AS10" s="143"/>
      <c r="AT10" s="143"/>
      <c r="AU10" s="143"/>
      <c r="AV10" s="143"/>
      <c r="AW10" s="143"/>
      <c r="AX10" s="143"/>
      <c r="AY10" s="143"/>
    </row>
    <row r="11" spans="1:69"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292679</v>
      </c>
      <c r="G11" s="126">
        <v>6</v>
      </c>
      <c r="H11" s="75">
        <f t="shared" ref="H11:H34" si="2">SUM(J11:AM11)</f>
        <v>1029687.5800000001</v>
      </c>
      <c r="I11" s="224">
        <f t="shared" ref="I11:I34" si="3">IF(F11&gt;0,H11/F11,0)</f>
        <v>3.5181464334646493</v>
      </c>
      <c r="J11" s="145">
        <v>146339.67000000001</v>
      </c>
      <c r="K11" s="145">
        <v>195119.56</v>
      </c>
      <c r="L11" s="145"/>
      <c r="M11" s="145"/>
      <c r="N11" s="145"/>
      <c r="O11" s="145"/>
      <c r="P11" s="145"/>
      <c r="Q11" s="145"/>
      <c r="R11" s="145">
        <v>204875</v>
      </c>
      <c r="S11" s="145"/>
      <c r="T11" s="145">
        <v>197554.37</v>
      </c>
      <c r="U11" s="145"/>
      <c r="V11" s="145"/>
      <c r="W11" s="145" t="s">
        <v>1175</v>
      </c>
      <c r="X11" s="145"/>
      <c r="Y11" s="145"/>
      <c r="Z11" s="145"/>
      <c r="AA11" s="145"/>
      <c r="AB11" s="145"/>
      <c r="AC11" s="145"/>
      <c r="AD11" s="145" t="s">
        <v>1181</v>
      </c>
      <c r="AE11" s="145"/>
      <c r="AF11" s="145">
        <v>165699.79</v>
      </c>
      <c r="AG11" s="145"/>
      <c r="AH11" s="145"/>
      <c r="AI11" s="145"/>
      <c r="AJ11" s="145"/>
      <c r="AK11" s="145"/>
      <c r="AL11" s="145">
        <v>120099.19</v>
      </c>
      <c r="AM11" s="145"/>
      <c r="AN11" s="143"/>
      <c r="AO11" s="143"/>
      <c r="AP11" s="143"/>
      <c r="AQ11" s="143"/>
      <c r="AR11" s="208">
        <v>42369</v>
      </c>
      <c r="AS11" s="143"/>
      <c r="AT11" s="143"/>
      <c r="AU11" s="143"/>
      <c r="AV11" s="143">
        <v>70036.55</v>
      </c>
      <c r="AW11" s="143"/>
      <c r="AX11" s="143"/>
      <c r="AY11" s="143"/>
    </row>
    <row r="12" spans="1:69"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1164588</v>
      </c>
      <c r="G12" s="126">
        <v>5</v>
      </c>
      <c r="H12" s="75">
        <f t="shared" si="2"/>
        <v>1397953.8900000001</v>
      </c>
      <c r="I12" s="224">
        <f t="shared" si="3"/>
        <v>1.2003849344145743</v>
      </c>
      <c r="J12" s="143">
        <v>303545.64</v>
      </c>
      <c r="K12" s="143"/>
      <c r="L12" s="143"/>
      <c r="M12" s="143">
        <v>455318.46</v>
      </c>
      <c r="N12" s="143"/>
      <c r="O12" s="143"/>
      <c r="P12" s="143"/>
      <c r="Q12" s="143"/>
      <c r="R12" s="143"/>
      <c r="S12" s="143">
        <v>455318.46</v>
      </c>
      <c r="T12" s="143"/>
      <c r="U12" s="143"/>
      <c r="V12" s="143"/>
      <c r="W12" s="145"/>
      <c r="X12" s="145" t="s">
        <v>1176</v>
      </c>
      <c r="Y12" s="145"/>
      <c r="Z12" s="145"/>
      <c r="AA12" s="145"/>
      <c r="AB12" s="145"/>
      <c r="AC12" s="145" t="s">
        <v>1180</v>
      </c>
      <c r="AD12" s="145"/>
      <c r="AE12" s="145"/>
      <c r="AF12" s="145"/>
      <c r="AG12" s="145">
        <v>183771.33</v>
      </c>
      <c r="AH12" s="145"/>
      <c r="AI12" s="145"/>
      <c r="AJ12" s="145"/>
      <c r="AK12" s="145"/>
      <c r="AL12" s="145"/>
      <c r="AM12" s="145"/>
      <c r="AN12" s="143"/>
      <c r="AO12" s="143"/>
      <c r="AP12" s="143"/>
      <c r="AQ12" s="208">
        <v>293534</v>
      </c>
      <c r="AR12" s="143"/>
      <c r="AS12" s="143"/>
      <c r="AT12" s="143"/>
      <c r="AU12" s="143"/>
      <c r="AV12" s="143"/>
      <c r="AW12" s="143"/>
      <c r="AX12" s="143"/>
      <c r="AY12" s="143">
        <v>184235.79</v>
      </c>
    </row>
    <row r="13" spans="1:69"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 t="shared" si="1"/>
        <v>0</v>
      </c>
      <c r="H13" s="75">
        <f t="shared" si="2"/>
        <v>0</v>
      </c>
      <c r="I13" s="224">
        <f t="shared" si="3"/>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3"/>
      <c r="AO13" s="143"/>
      <c r="AP13" s="143"/>
      <c r="AQ13" s="143"/>
      <c r="AR13" s="143"/>
      <c r="AS13" s="143"/>
      <c r="AT13" s="143"/>
      <c r="AU13" s="143"/>
      <c r="AV13" s="143"/>
      <c r="AW13" s="143"/>
      <c r="AX13" s="143"/>
      <c r="AY13" s="143"/>
    </row>
    <row r="14" spans="1:69"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126">
        <v>2</v>
      </c>
      <c r="H14" s="75">
        <f t="shared" si="2"/>
        <v>585714</v>
      </c>
      <c r="I14" s="224">
        <f t="shared" si="3"/>
        <v>0</v>
      </c>
      <c r="J14" s="145"/>
      <c r="K14" s="145"/>
      <c r="L14" s="145"/>
      <c r="M14" s="145"/>
      <c r="N14" s="145"/>
      <c r="O14" s="145"/>
      <c r="P14" s="145">
        <v>195238</v>
      </c>
      <c r="Q14" s="145"/>
      <c r="R14" s="145"/>
      <c r="S14" s="145"/>
      <c r="T14" s="145"/>
      <c r="U14" s="145"/>
      <c r="V14" s="145"/>
      <c r="W14" s="145"/>
      <c r="X14" s="145"/>
      <c r="Y14" s="145"/>
      <c r="Z14" s="145"/>
      <c r="AA14" s="145"/>
      <c r="AB14" s="145" t="s">
        <v>1179</v>
      </c>
      <c r="AC14" s="145"/>
      <c r="AD14" s="145"/>
      <c r="AE14" s="145"/>
      <c r="AF14" s="145"/>
      <c r="AG14" s="145"/>
      <c r="AH14" s="145">
        <v>195238</v>
      </c>
      <c r="AI14" s="145"/>
      <c r="AJ14" s="145">
        <v>195238</v>
      </c>
      <c r="AK14" s="145"/>
      <c r="AL14" s="145"/>
      <c r="AM14" s="145"/>
      <c r="AN14" s="143"/>
      <c r="AO14" s="208">
        <v>195238</v>
      </c>
      <c r="AP14" s="143"/>
      <c r="AQ14" s="143"/>
      <c r="AR14" s="143"/>
      <c r="AS14" s="143"/>
      <c r="AT14" s="143"/>
      <c r="AU14" s="143"/>
      <c r="AV14" s="143"/>
      <c r="AW14" s="143"/>
      <c r="AX14" s="143"/>
      <c r="AY14" s="143"/>
    </row>
    <row r="15" spans="1:69"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163822</v>
      </c>
      <c r="G15" s="126">
        <v>2</v>
      </c>
      <c r="H15" s="75">
        <f t="shared" si="2"/>
        <v>163821.99</v>
      </c>
      <c r="I15" s="224">
        <f t="shared" si="3"/>
        <v>0.99999993895813744</v>
      </c>
      <c r="J15" s="145"/>
      <c r="K15" s="145"/>
      <c r="L15" s="145"/>
      <c r="M15" s="145"/>
      <c r="N15" s="145"/>
      <c r="O15" s="145"/>
      <c r="P15" s="145"/>
      <c r="Q15" s="145"/>
      <c r="R15" s="145"/>
      <c r="S15" s="145"/>
      <c r="T15" s="145"/>
      <c r="U15" s="145"/>
      <c r="V15" s="145"/>
      <c r="W15" s="145"/>
      <c r="X15" s="145"/>
      <c r="Y15" s="145" t="s">
        <v>1177</v>
      </c>
      <c r="Z15" s="145"/>
      <c r="AA15" s="145"/>
      <c r="AB15" s="145"/>
      <c r="AC15" s="145"/>
      <c r="AD15" s="145"/>
      <c r="AE15" s="145"/>
      <c r="AF15" s="145"/>
      <c r="AG15" s="145"/>
      <c r="AH15" s="145"/>
      <c r="AI15" s="145"/>
      <c r="AJ15" s="145"/>
      <c r="AK15" s="145"/>
      <c r="AL15" s="145"/>
      <c r="AM15" s="145">
        <v>163821.99</v>
      </c>
      <c r="AN15" s="143"/>
      <c r="AO15" s="143"/>
      <c r="AP15" s="143">
        <v>163821.99</v>
      </c>
      <c r="AQ15" s="143"/>
      <c r="AR15" s="143"/>
      <c r="AS15" s="143"/>
      <c r="AT15" s="143"/>
      <c r="AU15" s="143">
        <v>109214.66</v>
      </c>
      <c r="AV15" s="143"/>
      <c r="AW15" s="143">
        <v>109214.66</v>
      </c>
      <c r="AX15" s="143"/>
      <c r="AY15" s="143"/>
    </row>
    <row r="16" spans="1:69"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 t="shared" si="1"/>
        <v>0</v>
      </c>
      <c r="H16" s="75">
        <f t="shared" si="2"/>
        <v>0</v>
      </c>
      <c r="I16" s="224">
        <f t="shared" si="3"/>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3"/>
      <c r="AO16" s="143"/>
      <c r="AP16" s="143"/>
      <c r="AQ16" s="143"/>
      <c r="AR16" s="143"/>
      <c r="AS16" s="143"/>
      <c r="AT16" s="143"/>
      <c r="AU16" s="143"/>
      <c r="AV16" s="143"/>
      <c r="AW16" s="143"/>
      <c r="AX16" s="143"/>
      <c r="AY16" s="143"/>
    </row>
    <row r="17" spans="1:51"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154815</v>
      </c>
      <c r="G17" s="126">
        <v>2</v>
      </c>
      <c r="H17" s="75">
        <f t="shared" si="2"/>
        <v>244047.5</v>
      </c>
      <c r="I17" s="224">
        <f t="shared" si="3"/>
        <v>1.5763814875819526</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3"/>
      <c r="AO17" s="143"/>
      <c r="AP17" s="143"/>
      <c r="AQ17" s="143"/>
      <c r="AR17" s="143"/>
      <c r="AS17" s="143"/>
      <c r="AT17" s="143">
        <v>70819.740000000005</v>
      </c>
      <c r="AU17" s="143"/>
      <c r="AV17" s="143"/>
      <c r="AW17" s="143"/>
      <c r="AX17" s="143"/>
      <c r="AY17" s="143"/>
    </row>
    <row r="18" spans="1:51"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191192</v>
      </c>
      <c r="G18" s="126">
        <v>2</v>
      </c>
      <c r="H18" s="75">
        <f t="shared" si="2"/>
        <v>343618.88</v>
      </c>
      <c r="I18" s="224">
        <f t="shared" si="3"/>
        <v>1.7972450730156073</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3">
        <v>50761.88</v>
      </c>
      <c r="AO18" s="143"/>
      <c r="AP18" s="143"/>
      <c r="AQ18" s="143"/>
      <c r="AR18" s="143"/>
      <c r="AS18" s="143">
        <v>50761.88</v>
      </c>
      <c r="AT18" s="143"/>
      <c r="AU18" s="143"/>
      <c r="AV18" s="143"/>
      <c r="AW18" s="143"/>
      <c r="AX18" s="143">
        <v>50761.88</v>
      </c>
      <c r="AY18" s="143"/>
    </row>
    <row r="19" spans="1:51" s="148" customFormat="1"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75">
        <f>'VPS1'!F18</f>
        <v>38870</v>
      </c>
      <c r="G19" s="126">
        <v>2</v>
      </c>
      <c r="H19" s="75">
        <f t="shared" si="2"/>
        <v>48587.5</v>
      </c>
      <c r="I19" s="224">
        <f t="shared" si="3"/>
        <v>1.25</v>
      </c>
      <c r="J19" s="145"/>
      <c r="K19" s="145"/>
      <c r="L19" s="145"/>
      <c r="M19" s="145"/>
      <c r="N19" s="145"/>
      <c r="O19" s="145"/>
      <c r="P19" s="145"/>
      <c r="Q19" s="145">
        <v>38870</v>
      </c>
      <c r="R19" s="145"/>
      <c r="S19" s="145"/>
      <c r="T19" s="145"/>
      <c r="U19" s="145"/>
      <c r="V19" s="145"/>
      <c r="W19" s="145"/>
      <c r="X19" s="145"/>
      <c r="Y19" s="145"/>
      <c r="Z19" s="145"/>
      <c r="AA19" s="145"/>
      <c r="AB19" s="145"/>
      <c r="AC19" s="145"/>
      <c r="AD19" s="145"/>
      <c r="AE19" s="145" t="s">
        <v>1182</v>
      </c>
      <c r="AF19" s="145"/>
      <c r="AG19" s="145"/>
      <c r="AH19" s="145"/>
      <c r="AI19" s="145"/>
      <c r="AJ19" s="145"/>
      <c r="AK19" s="145">
        <v>9717.5</v>
      </c>
      <c r="AL19" s="145"/>
      <c r="AM19" s="145"/>
      <c r="AN19" s="143"/>
      <c r="AO19" s="143"/>
      <c r="AP19" s="143"/>
      <c r="AQ19" s="143"/>
      <c r="AR19" s="143"/>
      <c r="AS19" s="143"/>
      <c r="AT19" s="143"/>
      <c r="AU19" s="143"/>
      <c r="AV19" s="143"/>
      <c r="AW19" s="143"/>
      <c r="AX19" s="143"/>
      <c r="AY19" s="143"/>
    </row>
    <row r="20" spans="1:51" s="148" customFormat="1"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75">
        <f>'VPS1'!F19</f>
        <v>48810</v>
      </c>
      <c r="G20" s="126">
        <v>2</v>
      </c>
      <c r="H20" s="75">
        <f t="shared" si="2"/>
        <v>78096</v>
      </c>
      <c r="I20" s="224">
        <f t="shared" si="3"/>
        <v>1.6</v>
      </c>
      <c r="J20" s="145"/>
      <c r="K20" s="145"/>
      <c r="L20" s="145"/>
      <c r="M20" s="145"/>
      <c r="N20" s="145">
        <v>48810</v>
      </c>
      <c r="O20" s="145"/>
      <c r="P20" s="145"/>
      <c r="Q20" s="145"/>
      <c r="R20" s="145"/>
      <c r="S20" s="145"/>
      <c r="T20" s="145"/>
      <c r="U20" s="145"/>
      <c r="V20" s="145">
        <v>29286</v>
      </c>
      <c r="W20" s="145"/>
      <c r="X20" s="145"/>
      <c r="Y20" s="145"/>
      <c r="Z20" s="145"/>
      <c r="AA20" s="145"/>
      <c r="AB20" s="145"/>
      <c r="AC20" s="145"/>
      <c r="AD20" s="145"/>
      <c r="AE20" s="145"/>
      <c r="AF20" s="145"/>
      <c r="AG20" s="145"/>
      <c r="AH20" s="145"/>
      <c r="AI20" s="145"/>
      <c r="AJ20" s="145"/>
      <c r="AK20" s="145"/>
      <c r="AL20" s="145"/>
      <c r="AM20" s="145"/>
      <c r="AN20" s="143"/>
      <c r="AO20" s="143"/>
      <c r="AP20" s="143"/>
      <c r="AQ20" s="143"/>
      <c r="AR20" s="143"/>
      <c r="AS20" s="143"/>
      <c r="AT20" s="143"/>
      <c r="AU20" s="143"/>
      <c r="AV20" s="143"/>
      <c r="AW20" s="143"/>
      <c r="AX20" s="143"/>
      <c r="AY20" s="143"/>
    </row>
    <row r="21" spans="1:51" s="148" customFormat="1" x14ac:dyDescent="0.35">
      <c r="A21" s="27" t="str">
        <f>'VPS1'!A20</f>
        <v>MAŽE-LEADER-19.2-SAVA-5</v>
      </c>
      <c r="B21" s="28" t="str">
        <f>'VPS1'!B20</f>
        <v>MAŽE</v>
      </c>
      <c r="C21" s="28">
        <f>'VPS1'!C20</f>
        <v>3</v>
      </c>
      <c r="D21" s="27" t="str">
        <f>'VPS1'!D20</f>
        <v>Priemonė „NVO socialinės veiklos skatinimas“</v>
      </c>
      <c r="E21" s="27" t="str">
        <f>'VPS1'!E20</f>
        <v>LEADER-19.2-SAVA-5</v>
      </c>
      <c r="F21" s="75">
        <f>'VPS1'!F20</f>
        <v>59636</v>
      </c>
      <c r="G21" s="126">
        <v>1</v>
      </c>
      <c r="H21" s="75">
        <f t="shared" si="2"/>
        <v>0</v>
      </c>
      <c r="I21" s="224">
        <f t="shared" si="3"/>
        <v>0</v>
      </c>
      <c r="J21" s="145"/>
      <c r="K21" s="145"/>
      <c r="L21" s="145"/>
      <c r="M21" s="145"/>
      <c r="N21" s="145"/>
      <c r="O21" s="145"/>
      <c r="P21" s="145"/>
      <c r="Q21" s="145"/>
      <c r="R21" s="145"/>
      <c r="S21" s="145"/>
      <c r="T21" s="145"/>
      <c r="U21" s="145"/>
      <c r="V21" s="145"/>
      <c r="W21" s="145"/>
      <c r="X21" s="145"/>
      <c r="Y21" s="145"/>
      <c r="Z21" s="145"/>
      <c r="AA21" s="145" t="s">
        <v>1178</v>
      </c>
      <c r="AB21" s="145"/>
      <c r="AC21" s="145"/>
      <c r="AD21" s="145"/>
      <c r="AE21" s="145"/>
      <c r="AF21" s="145"/>
      <c r="AG21" s="145"/>
      <c r="AH21" s="145"/>
      <c r="AI21" s="145"/>
      <c r="AJ21" s="145"/>
      <c r="AK21" s="145"/>
      <c r="AL21" s="145"/>
      <c r="AM21" s="145"/>
      <c r="AN21" s="143"/>
      <c r="AO21" s="143"/>
      <c r="AP21" s="143"/>
      <c r="AQ21" s="143"/>
      <c r="AR21" s="143"/>
      <c r="AS21" s="143"/>
      <c r="AT21" s="143"/>
      <c r="AU21" s="143"/>
      <c r="AV21" s="143"/>
      <c r="AW21" s="143"/>
      <c r="AX21" s="143"/>
      <c r="AY21" s="143"/>
    </row>
    <row r="22" spans="1:51" s="148" customFormat="1" x14ac:dyDescent="0.35">
      <c r="A22" s="27" t="str">
        <f>'VPS1'!A21</f>
        <v>-</v>
      </c>
      <c r="B22" s="28">
        <f>'VPS1'!B21</f>
        <v>0</v>
      </c>
      <c r="C22" s="28">
        <f>'VPS1'!C21</f>
        <v>0</v>
      </c>
      <c r="D22" s="27">
        <f>'VPS1'!D21</f>
        <v>0</v>
      </c>
      <c r="E22" s="27">
        <f>'VPS1'!E21</f>
        <v>0</v>
      </c>
      <c r="F22" s="75">
        <f>'VPS1'!F21</f>
        <v>0</v>
      </c>
      <c r="G22" s="126">
        <f t="shared" si="1"/>
        <v>0</v>
      </c>
      <c r="H22" s="75">
        <f t="shared" si="2"/>
        <v>0</v>
      </c>
      <c r="I22" s="224">
        <f t="shared" si="3"/>
        <v>0</v>
      </c>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3"/>
      <c r="AO22" s="143"/>
      <c r="AP22" s="143"/>
      <c r="AQ22" s="143"/>
      <c r="AR22" s="143"/>
      <c r="AS22" s="143"/>
      <c r="AT22" s="143"/>
      <c r="AU22" s="143"/>
      <c r="AV22" s="143"/>
      <c r="AW22" s="143"/>
      <c r="AX22" s="143"/>
      <c r="AY22" s="143"/>
    </row>
    <row r="23" spans="1:51" x14ac:dyDescent="0.35">
      <c r="A23" s="27" t="str">
        <f>'VPS1'!A22</f>
        <v>-</v>
      </c>
      <c r="B23" s="28">
        <f>'VPS1'!B22</f>
        <v>0</v>
      </c>
      <c r="C23" s="28">
        <f>'VPS1'!C22</f>
        <v>0</v>
      </c>
      <c r="D23" s="27">
        <f>'VPS1'!D22</f>
        <v>0</v>
      </c>
      <c r="E23" s="27">
        <f>'VPS1'!E22</f>
        <v>0</v>
      </c>
      <c r="F23" s="5">
        <f>'VPS1'!F22</f>
        <v>0</v>
      </c>
      <c r="G23" s="49">
        <f t="shared" si="1"/>
        <v>0</v>
      </c>
      <c r="H23" s="5">
        <f t="shared" si="2"/>
        <v>0</v>
      </c>
      <c r="I23" s="137">
        <f t="shared" si="3"/>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214"/>
      <c r="AO23" s="214"/>
      <c r="AP23" s="214"/>
      <c r="AQ23" s="214"/>
      <c r="AR23" s="214"/>
      <c r="AS23" s="214"/>
      <c r="AT23" s="214"/>
      <c r="AU23" s="214"/>
      <c r="AV23" s="214"/>
      <c r="AW23" s="214"/>
      <c r="AX23" s="214"/>
      <c r="AY23" s="214"/>
    </row>
    <row r="24" spans="1:51" x14ac:dyDescent="0.35">
      <c r="A24" s="27" t="str">
        <f>'VPS1'!A23</f>
        <v>-</v>
      </c>
      <c r="B24" s="28">
        <f>'VPS1'!B23</f>
        <v>0</v>
      </c>
      <c r="C24" s="28">
        <f>'VPS1'!C23</f>
        <v>0</v>
      </c>
      <c r="D24" s="27">
        <f>'VPS1'!D23</f>
        <v>0</v>
      </c>
      <c r="E24" s="27">
        <f>'VPS1'!E23</f>
        <v>0</v>
      </c>
      <c r="F24" s="5">
        <f>'VPS1'!F23</f>
        <v>0</v>
      </c>
      <c r="G24" s="49">
        <f t="shared" si="1"/>
        <v>0</v>
      </c>
      <c r="H24" s="5">
        <f t="shared" si="2"/>
        <v>0</v>
      </c>
      <c r="I24" s="137">
        <f t="shared" si="3"/>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214"/>
      <c r="AO24" s="214"/>
      <c r="AP24" s="214"/>
      <c r="AQ24" s="214"/>
      <c r="AR24" s="214"/>
      <c r="AS24" s="214"/>
      <c r="AT24" s="214"/>
      <c r="AU24" s="214"/>
      <c r="AV24" s="214"/>
      <c r="AW24" s="214"/>
      <c r="AX24" s="214"/>
      <c r="AY24" s="214"/>
    </row>
    <row r="25" spans="1:51" x14ac:dyDescent="0.35">
      <c r="A25" s="27" t="str">
        <f>'VPS1'!A24</f>
        <v>-</v>
      </c>
      <c r="B25" s="28">
        <f>'VPS1'!B24</f>
        <v>0</v>
      </c>
      <c r="C25" s="28">
        <f>'VPS1'!C24</f>
        <v>0</v>
      </c>
      <c r="D25" s="27">
        <f>'VPS1'!D24</f>
        <v>0</v>
      </c>
      <c r="E25" s="27">
        <f>'VPS1'!E24</f>
        <v>0</v>
      </c>
      <c r="F25" s="5">
        <f>'VPS1'!F24</f>
        <v>0</v>
      </c>
      <c r="G25" s="49">
        <f t="shared" si="1"/>
        <v>0</v>
      </c>
      <c r="H25" s="5">
        <f t="shared" si="2"/>
        <v>0</v>
      </c>
      <c r="I25" s="137">
        <f t="shared" si="3"/>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214"/>
      <c r="AO25" s="214"/>
      <c r="AP25" s="214"/>
      <c r="AQ25" s="214"/>
      <c r="AR25" s="214"/>
      <c r="AS25" s="214"/>
      <c r="AT25" s="214"/>
      <c r="AU25" s="214"/>
      <c r="AV25" s="214"/>
      <c r="AW25" s="214"/>
      <c r="AX25" s="214"/>
      <c r="AY25" s="214"/>
    </row>
    <row r="26" spans="1:51" x14ac:dyDescent="0.35">
      <c r="A26" s="27" t="str">
        <f>'VPS1'!A25</f>
        <v>-</v>
      </c>
      <c r="B26" s="28">
        <f>'VPS1'!B25</f>
        <v>0</v>
      </c>
      <c r="C26" s="28">
        <f>'VPS1'!C25</f>
        <v>0</v>
      </c>
      <c r="D26" s="27">
        <f>'VPS1'!D25</f>
        <v>0</v>
      </c>
      <c r="E26" s="27">
        <f>'VPS1'!E25</f>
        <v>0</v>
      </c>
      <c r="F26" s="5">
        <f>'VPS1'!F25</f>
        <v>0</v>
      </c>
      <c r="G26" s="49">
        <f t="shared" si="1"/>
        <v>0</v>
      </c>
      <c r="H26" s="5">
        <f t="shared" si="2"/>
        <v>0</v>
      </c>
      <c r="I26" s="137">
        <f t="shared" si="3"/>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214"/>
      <c r="AO26" s="214"/>
      <c r="AP26" s="214"/>
      <c r="AQ26" s="214"/>
      <c r="AR26" s="214"/>
      <c r="AS26" s="214"/>
      <c r="AT26" s="214"/>
      <c r="AU26" s="214"/>
      <c r="AV26" s="214"/>
      <c r="AW26" s="214"/>
      <c r="AX26" s="214"/>
      <c r="AY26" s="214"/>
    </row>
    <row r="27" spans="1:51" x14ac:dyDescent="0.35">
      <c r="A27" s="27" t="str">
        <f>'VPS1'!A26</f>
        <v>-</v>
      </c>
      <c r="B27" s="28">
        <f>'VPS1'!B26</f>
        <v>0</v>
      </c>
      <c r="C27" s="28">
        <f>'VPS1'!C26</f>
        <v>0</v>
      </c>
      <c r="D27" s="27">
        <f>'VPS1'!D26</f>
        <v>0</v>
      </c>
      <c r="E27" s="27">
        <f>'VPS1'!E26</f>
        <v>0</v>
      </c>
      <c r="F27" s="5">
        <f>'VPS1'!F26</f>
        <v>0</v>
      </c>
      <c r="G27" s="49">
        <f t="shared" si="1"/>
        <v>0</v>
      </c>
      <c r="H27" s="5">
        <f t="shared" si="2"/>
        <v>0</v>
      </c>
      <c r="I27" s="137">
        <f t="shared" si="3"/>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214"/>
      <c r="AO27" s="214"/>
      <c r="AP27" s="214"/>
      <c r="AQ27" s="214"/>
      <c r="AR27" s="214"/>
      <c r="AS27" s="214"/>
      <c r="AT27" s="214"/>
      <c r="AU27" s="214"/>
      <c r="AV27" s="214"/>
      <c r="AW27" s="214"/>
      <c r="AX27" s="214"/>
      <c r="AY27" s="214"/>
    </row>
    <row r="28" spans="1:51" x14ac:dyDescent="0.35">
      <c r="A28" s="27" t="str">
        <f>'VPS1'!A27</f>
        <v>-</v>
      </c>
      <c r="B28" s="28">
        <f>'VPS1'!B27</f>
        <v>0</v>
      </c>
      <c r="C28" s="28">
        <f>'VPS1'!C27</f>
        <v>0</v>
      </c>
      <c r="D28" s="27">
        <f>'VPS1'!D27</f>
        <v>0</v>
      </c>
      <c r="E28" s="27">
        <f>'VPS1'!E27</f>
        <v>0</v>
      </c>
      <c r="F28" s="5">
        <f>'VPS1'!F27</f>
        <v>0</v>
      </c>
      <c r="G28" s="49">
        <f t="shared" si="1"/>
        <v>0</v>
      </c>
      <c r="H28" s="5">
        <f t="shared" si="2"/>
        <v>0</v>
      </c>
      <c r="I28" s="137">
        <f t="shared" si="3"/>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214"/>
      <c r="AO28" s="214"/>
      <c r="AP28" s="214"/>
      <c r="AQ28" s="214"/>
      <c r="AR28" s="214"/>
      <c r="AS28" s="214"/>
      <c r="AT28" s="214"/>
      <c r="AU28" s="214"/>
      <c r="AV28" s="214"/>
      <c r="AW28" s="214"/>
      <c r="AX28" s="214"/>
      <c r="AY28" s="214"/>
    </row>
    <row r="29" spans="1:51" x14ac:dyDescent="0.35">
      <c r="A29" s="27" t="str">
        <f>'VPS1'!A28</f>
        <v>-</v>
      </c>
      <c r="B29" s="28">
        <f>'VPS1'!B28</f>
        <v>0</v>
      </c>
      <c r="C29" s="28">
        <f>'VPS1'!C28</f>
        <v>0</v>
      </c>
      <c r="D29" s="27">
        <f>'VPS1'!D28</f>
        <v>0</v>
      </c>
      <c r="E29" s="27">
        <f>'VPS1'!E28</f>
        <v>0</v>
      </c>
      <c r="F29" s="5">
        <f>'VPS1'!F28</f>
        <v>0</v>
      </c>
      <c r="G29" s="49">
        <f t="shared" si="1"/>
        <v>0</v>
      </c>
      <c r="H29" s="5">
        <f t="shared" si="2"/>
        <v>0</v>
      </c>
      <c r="I29" s="137">
        <f t="shared" si="3"/>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214"/>
      <c r="AO29" s="214"/>
      <c r="AP29" s="214"/>
      <c r="AQ29" s="214"/>
      <c r="AR29" s="214"/>
      <c r="AS29" s="214"/>
      <c r="AT29" s="214"/>
      <c r="AU29" s="214"/>
      <c r="AV29" s="214"/>
      <c r="AW29" s="214"/>
      <c r="AX29" s="214"/>
      <c r="AY29" s="214"/>
    </row>
    <row r="30" spans="1:51" x14ac:dyDescent="0.35">
      <c r="A30" s="27" t="str">
        <f>'VPS1'!A29</f>
        <v>-</v>
      </c>
      <c r="B30" s="28">
        <f>'VPS1'!B29</f>
        <v>0</v>
      </c>
      <c r="C30" s="28">
        <f>'VPS1'!C29</f>
        <v>0</v>
      </c>
      <c r="D30" s="27">
        <f>'VPS1'!D29</f>
        <v>0</v>
      </c>
      <c r="E30" s="27">
        <f>'VPS1'!E29</f>
        <v>0</v>
      </c>
      <c r="F30" s="5">
        <f>'VPS1'!F29</f>
        <v>0</v>
      </c>
      <c r="G30" s="49">
        <f t="shared" si="1"/>
        <v>0</v>
      </c>
      <c r="H30" s="5">
        <f t="shared" si="2"/>
        <v>0</v>
      </c>
      <c r="I30" s="137">
        <f t="shared" si="3"/>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214"/>
      <c r="AO30" s="214"/>
      <c r="AP30" s="214"/>
      <c r="AQ30" s="214"/>
      <c r="AR30" s="214"/>
      <c r="AS30" s="214"/>
      <c r="AT30" s="214"/>
      <c r="AU30" s="214"/>
      <c r="AV30" s="214"/>
      <c r="AW30" s="214"/>
      <c r="AX30" s="214"/>
      <c r="AY30" s="214"/>
    </row>
    <row r="31" spans="1:51" x14ac:dyDescent="0.35">
      <c r="A31" s="27" t="str">
        <f>'VPS1'!A30</f>
        <v>-</v>
      </c>
      <c r="B31" s="28">
        <f>'VPS1'!B30</f>
        <v>0</v>
      </c>
      <c r="C31" s="28">
        <f>'VPS1'!C30</f>
        <v>0</v>
      </c>
      <c r="D31" s="27">
        <f>'VPS1'!D30</f>
        <v>0</v>
      </c>
      <c r="E31" s="27">
        <f>'VPS1'!E30</f>
        <v>0</v>
      </c>
      <c r="F31" s="5">
        <f>'VPS1'!F30</f>
        <v>0</v>
      </c>
      <c r="G31" s="49">
        <f t="shared" si="1"/>
        <v>0</v>
      </c>
      <c r="H31" s="5">
        <f t="shared" si="2"/>
        <v>0</v>
      </c>
      <c r="I31" s="137">
        <f t="shared" si="3"/>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214"/>
      <c r="AO31" s="214"/>
      <c r="AP31" s="214"/>
      <c r="AQ31" s="214"/>
      <c r="AR31" s="214"/>
      <c r="AS31" s="214"/>
      <c r="AT31" s="214"/>
      <c r="AU31" s="214"/>
      <c r="AV31" s="214"/>
      <c r="AW31" s="214"/>
      <c r="AX31" s="214"/>
      <c r="AY31" s="214"/>
    </row>
    <row r="32" spans="1:51" x14ac:dyDescent="0.35">
      <c r="A32" s="27" t="str">
        <f>'VPS1'!A31</f>
        <v>-</v>
      </c>
      <c r="B32" s="28">
        <f>'VPS1'!B31</f>
        <v>0</v>
      </c>
      <c r="C32" s="28">
        <f>'VPS1'!C31</f>
        <v>0</v>
      </c>
      <c r="D32" s="27">
        <f>'VPS1'!D31</f>
        <v>0</v>
      </c>
      <c r="E32" s="27">
        <f>'VPS1'!E31</f>
        <v>0</v>
      </c>
      <c r="F32" s="5">
        <f>'VPS1'!F31</f>
        <v>0</v>
      </c>
      <c r="G32" s="49">
        <f t="shared" si="1"/>
        <v>0</v>
      </c>
      <c r="H32" s="5">
        <f t="shared" si="2"/>
        <v>0</v>
      </c>
      <c r="I32" s="137">
        <f t="shared" si="3"/>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214"/>
      <c r="AO32" s="214"/>
      <c r="AP32" s="214"/>
      <c r="AQ32" s="214"/>
      <c r="AR32" s="214"/>
      <c r="AS32" s="214"/>
      <c r="AT32" s="214"/>
      <c r="AU32" s="214"/>
      <c r="AV32" s="214"/>
      <c r="AW32" s="214"/>
      <c r="AX32" s="214"/>
      <c r="AY32" s="214"/>
    </row>
    <row r="33" spans="1:51" x14ac:dyDescent="0.35">
      <c r="A33" s="27" t="str">
        <f>'VPS1'!A32</f>
        <v>-</v>
      </c>
      <c r="B33" s="28">
        <f>'VPS1'!B32</f>
        <v>0</v>
      </c>
      <c r="C33" s="28">
        <f>'VPS1'!C32</f>
        <v>0</v>
      </c>
      <c r="D33" s="27">
        <f>'VPS1'!D32</f>
        <v>0</v>
      </c>
      <c r="E33" s="27">
        <f>'VPS1'!E32</f>
        <v>0</v>
      </c>
      <c r="F33" s="5">
        <f>'VPS1'!F32</f>
        <v>0</v>
      </c>
      <c r="G33" s="49">
        <f t="shared" si="1"/>
        <v>0</v>
      </c>
      <c r="H33" s="5">
        <f t="shared" si="2"/>
        <v>0</v>
      </c>
      <c r="I33" s="137">
        <f t="shared" si="3"/>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214"/>
      <c r="AO33" s="214"/>
      <c r="AP33" s="214"/>
      <c r="AQ33" s="214"/>
      <c r="AR33" s="214"/>
      <c r="AS33" s="214"/>
      <c r="AT33" s="214"/>
      <c r="AU33" s="214"/>
      <c r="AV33" s="214"/>
      <c r="AW33" s="214"/>
      <c r="AX33" s="214"/>
      <c r="AY33" s="214"/>
    </row>
    <row r="34" spans="1:51" x14ac:dyDescent="0.35">
      <c r="A34" s="27" t="str">
        <f>'VPS1'!A33</f>
        <v>-</v>
      </c>
      <c r="B34" s="28">
        <f>'VPS1'!B33</f>
        <v>0</v>
      </c>
      <c r="C34" s="28">
        <f>'VPS1'!C33</f>
        <v>0</v>
      </c>
      <c r="D34" s="27">
        <f>'VPS1'!D33</f>
        <v>0</v>
      </c>
      <c r="E34" s="27">
        <f>'VPS1'!E33</f>
        <v>0</v>
      </c>
      <c r="F34" s="5">
        <f>'VPS1'!F33</f>
        <v>0</v>
      </c>
      <c r="G34" s="49">
        <f t="shared" si="1"/>
        <v>0</v>
      </c>
      <c r="H34" s="5">
        <f t="shared" si="2"/>
        <v>0</v>
      </c>
      <c r="I34" s="137">
        <f t="shared" si="3"/>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214"/>
      <c r="AO34" s="214"/>
      <c r="AP34" s="214"/>
      <c r="AQ34" s="214"/>
      <c r="AR34" s="214"/>
      <c r="AS34" s="214"/>
      <c r="AT34" s="214"/>
      <c r="AU34" s="214"/>
      <c r="AV34" s="214"/>
      <c r="AW34" s="214"/>
      <c r="AX34" s="214"/>
      <c r="AY34" s="214"/>
    </row>
  </sheetData>
  <mergeCells count="4">
    <mergeCell ref="J6:AM6"/>
    <mergeCell ref="J8:AL8"/>
    <mergeCell ref="B1:M1"/>
    <mergeCell ref="AN6:BQ6"/>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4"/>
  <sheetViews>
    <sheetView topLeftCell="S1" zoomScaleNormal="100" workbookViewId="0">
      <selection activeCell="AJ12" sqref="A12:XFD12"/>
    </sheetView>
  </sheetViews>
  <sheetFormatPr defaultColWidth="8.7265625" defaultRowHeight="11.5" x14ac:dyDescent="0.35"/>
  <cols>
    <col min="1" max="1" width="16.54296875" style="8" customWidth="1"/>
    <col min="2" max="3" width="8.54296875" style="21" customWidth="1"/>
    <col min="4" max="4" width="30.54296875" style="10" customWidth="1"/>
    <col min="5" max="5" width="18.54296875" style="10" customWidth="1"/>
    <col min="6" max="6" width="12.7265625" style="10" customWidth="1"/>
    <col min="7" max="19" width="5.1796875" style="10" customWidth="1"/>
    <col min="20" max="36" width="5.7265625" style="10" customWidth="1"/>
    <col min="37" max="16384" width="8.7265625" style="10"/>
  </cols>
  <sheetData>
    <row r="1" spans="1:66" s="7" customFormat="1" ht="20" x14ac:dyDescent="0.35">
      <c r="A1" s="141" t="s">
        <v>255</v>
      </c>
      <c r="B1" s="270" t="s">
        <v>160</v>
      </c>
      <c r="C1" s="270"/>
      <c r="D1" s="270"/>
      <c r="E1" s="270"/>
      <c r="F1" s="270"/>
      <c r="G1" s="270"/>
      <c r="H1" s="270"/>
      <c r="I1" s="270"/>
      <c r="J1" s="270"/>
      <c r="K1" s="270"/>
      <c r="L1" s="270"/>
      <c r="M1" s="270"/>
      <c r="N1" s="270"/>
      <c r="O1" s="270"/>
      <c r="P1" s="270"/>
      <c r="Q1" s="270"/>
      <c r="R1" s="270"/>
      <c r="S1" s="270"/>
      <c r="T1" s="270"/>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Klaida. Nesutampa gautų paraiškų skaičius lape D1</v>
      </c>
    </row>
    <row r="6" spans="1:66" ht="20" x14ac:dyDescent="0.35">
      <c r="B6" s="128"/>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5"/>
      <c r="AK6" s="281"/>
      <c r="AL6" s="281"/>
      <c r="AM6" s="281"/>
      <c r="AN6" s="281"/>
      <c r="AO6" s="281"/>
      <c r="AP6" s="281"/>
      <c r="AQ6" s="281"/>
      <c r="AR6" s="281"/>
      <c r="AS6" s="281"/>
      <c r="AT6" s="281"/>
      <c r="AU6" s="281"/>
      <c r="AV6" s="281"/>
      <c r="AW6" s="281"/>
      <c r="AX6" s="281"/>
      <c r="AY6" s="281"/>
      <c r="AZ6" s="281"/>
      <c r="BA6" s="281"/>
      <c r="BB6" s="281"/>
      <c r="BC6" s="281"/>
      <c r="BD6" s="281"/>
      <c r="BE6" s="281"/>
      <c r="BF6" s="281"/>
      <c r="BG6" s="281"/>
      <c r="BH6" s="281"/>
      <c r="BI6" s="281"/>
      <c r="BJ6" s="281"/>
      <c r="BK6" s="281"/>
      <c r="BL6" s="281"/>
      <c r="BM6" s="281"/>
      <c r="BN6" s="285"/>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1251</v>
      </c>
      <c r="AL7" s="11" t="s">
        <v>1252</v>
      </c>
      <c r="AM7" s="11" t="s">
        <v>1253</v>
      </c>
      <c r="AN7" s="11" t="s">
        <v>1254</v>
      </c>
      <c r="AO7" s="11" t="s">
        <v>1256</v>
      </c>
      <c r="AP7" s="11" t="s">
        <v>1257</v>
      </c>
      <c r="AQ7" s="11" t="s">
        <v>1258</v>
      </c>
      <c r="AR7" s="11" t="s">
        <v>1259</v>
      </c>
      <c r="AS7" s="11" t="s">
        <v>1260</v>
      </c>
      <c r="AT7" s="11" t="s">
        <v>1261</v>
      </c>
      <c r="AU7" s="11" t="s">
        <v>1262</v>
      </c>
      <c r="AV7" s="11" t="s">
        <v>1263</v>
      </c>
      <c r="AW7" s="11" t="s">
        <v>1264</v>
      </c>
      <c r="AX7" s="11" t="s">
        <v>1265</v>
      </c>
      <c r="AY7" s="11" t="s">
        <v>1266</v>
      </c>
      <c r="AZ7" s="11" t="s">
        <v>1267</v>
      </c>
      <c r="BA7" s="11" t="s">
        <v>1268</v>
      </c>
      <c r="BB7" s="11" t="s">
        <v>1269</v>
      </c>
      <c r="BC7" s="11" t="s">
        <v>1270</v>
      </c>
      <c r="BD7" s="11" t="s">
        <v>1271</v>
      </c>
      <c r="BE7" s="11" t="s">
        <v>1272</v>
      </c>
      <c r="BF7" s="11" t="s">
        <v>1273</v>
      </c>
      <c r="BG7" s="11" t="s">
        <v>1274</v>
      </c>
      <c r="BH7" s="11" t="s">
        <v>1275</v>
      </c>
      <c r="BI7" s="11" t="s">
        <v>1276</v>
      </c>
      <c r="BJ7" s="11" t="s">
        <v>1277</v>
      </c>
      <c r="BK7" s="11" t="s">
        <v>1278</v>
      </c>
      <c r="BL7" s="11" t="s">
        <v>1279</v>
      </c>
      <c r="BM7" s="11" t="s">
        <v>1280</v>
      </c>
      <c r="BN7" s="11" t="s">
        <v>1281</v>
      </c>
    </row>
    <row r="8" spans="1:66" s="17" customFormat="1" ht="46" x14ac:dyDescent="0.35">
      <c r="A8" s="14" t="s">
        <v>157</v>
      </c>
      <c r="B8" s="14" t="s">
        <v>157</v>
      </c>
      <c r="C8" s="14" t="s">
        <v>157</v>
      </c>
      <c r="D8" s="14" t="s">
        <v>157</v>
      </c>
      <c r="E8" s="14" t="s">
        <v>157</v>
      </c>
      <c r="F8" s="15" t="s">
        <v>145</v>
      </c>
      <c r="G8" s="282" t="s">
        <v>301</v>
      </c>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4"/>
      <c r="AJ8" s="215"/>
      <c r="AK8" s="282" t="s">
        <v>301</v>
      </c>
      <c r="AL8" s="283"/>
      <c r="AM8" s="283"/>
      <c r="AN8" s="283"/>
      <c r="AO8" s="283"/>
      <c r="AP8" s="283"/>
      <c r="AQ8" s="283"/>
      <c r="AR8" s="283"/>
      <c r="AS8" s="283"/>
      <c r="AT8" s="283"/>
      <c r="AU8" s="283"/>
      <c r="AV8" s="283"/>
      <c r="AW8" s="283"/>
      <c r="AX8" s="283"/>
      <c r="AY8" s="283"/>
      <c r="AZ8" s="283"/>
      <c r="BA8" s="283"/>
      <c r="BB8" s="283"/>
      <c r="BC8" s="283"/>
      <c r="BD8" s="283"/>
      <c r="BE8" s="283"/>
      <c r="BF8" s="283"/>
      <c r="BG8" s="283"/>
      <c r="BH8" s="283"/>
      <c r="BI8" s="283"/>
      <c r="BJ8" s="283"/>
      <c r="BK8" s="283"/>
      <c r="BL8" s="283"/>
      <c r="BM8" s="284"/>
      <c r="BN8" s="215"/>
    </row>
    <row r="9" spans="1:66" s="12" customFormat="1" x14ac:dyDescent="0.35">
      <c r="A9" s="24" t="s">
        <v>60</v>
      </c>
      <c r="B9" s="24"/>
      <c r="C9" s="24"/>
      <c r="D9" s="24"/>
      <c r="E9" s="24"/>
      <c r="F9" s="31">
        <f>SUM(F10:F34)</f>
        <v>72</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SUM(AK10:AK34)</f>
        <v>1</v>
      </c>
      <c r="AL9" s="31">
        <f t="shared" ref="AL9:BN9" si="1">SUM(AL10:AL34)</f>
        <v>0</v>
      </c>
      <c r="AM9" s="31">
        <f t="shared" si="1"/>
        <v>1</v>
      </c>
      <c r="AN9" s="31">
        <f t="shared" si="1"/>
        <v>6</v>
      </c>
      <c r="AO9" s="31">
        <f t="shared" si="1"/>
        <v>2</v>
      </c>
      <c r="AP9" s="31">
        <f t="shared" si="1"/>
        <v>1</v>
      </c>
      <c r="AQ9" s="31">
        <f t="shared" si="1"/>
        <v>1</v>
      </c>
      <c r="AR9" s="31">
        <f t="shared" si="1"/>
        <v>2</v>
      </c>
      <c r="AS9" s="31">
        <f t="shared" si="1"/>
        <v>4</v>
      </c>
      <c r="AT9" s="31">
        <f t="shared" si="1"/>
        <v>0</v>
      </c>
      <c r="AU9" s="31">
        <f t="shared" si="1"/>
        <v>1</v>
      </c>
      <c r="AV9" s="31">
        <f t="shared" si="1"/>
        <v>3</v>
      </c>
      <c r="AW9" s="31">
        <f t="shared" si="1"/>
        <v>0</v>
      </c>
      <c r="AX9" s="31">
        <f t="shared" si="1"/>
        <v>0</v>
      </c>
      <c r="AY9" s="31">
        <f t="shared" si="1"/>
        <v>0</v>
      </c>
      <c r="AZ9" s="31">
        <f t="shared" si="1"/>
        <v>0</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x14ac:dyDescent="0.35">
      <c r="A10" s="27" t="str">
        <f>'VPS1'!A9</f>
        <v>MAŽE-LEADER-19.2-6</v>
      </c>
      <c r="B10" s="28" t="str">
        <f>'VPS1'!B9</f>
        <v>MAŽE</v>
      </c>
      <c r="C10" s="28">
        <f>'VPS1'!C9</f>
        <v>1</v>
      </c>
      <c r="D10" s="27" t="str">
        <f>'VPS1'!D9</f>
        <v>Priemonė „Ūkio ir verslo plėtra“</v>
      </c>
      <c r="E10" s="27" t="str">
        <f>'VPS1'!E9</f>
        <v>LEADER-19.2-6</v>
      </c>
      <c r="F10" s="23">
        <f>SUM(AK10:BN10)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34" si="2">SUM(G11:BN11)</f>
        <v>15</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v>2</v>
      </c>
      <c r="AP11" s="151"/>
      <c r="AQ11" s="151"/>
      <c r="AR11" s="151"/>
      <c r="AS11" s="151">
        <v>4</v>
      </c>
      <c r="AT11" s="151"/>
      <c r="AU11" s="151"/>
      <c r="AV11" s="151"/>
      <c r="AW11" s="151"/>
      <c r="AX11" s="151"/>
      <c r="AY11" s="151"/>
      <c r="AZ11" s="151"/>
      <c r="BA11" s="151"/>
      <c r="BB11" s="151"/>
      <c r="BC11" s="151"/>
      <c r="BD11" s="151"/>
      <c r="BE11" s="151"/>
      <c r="BF11" s="151"/>
      <c r="BG11" s="151"/>
      <c r="BH11" s="151"/>
      <c r="BI11" s="151"/>
      <c r="BJ11" s="151"/>
      <c r="BK11" s="151"/>
      <c r="BL11" s="151"/>
      <c r="BM11" s="151"/>
      <c r="BN11" s="151"/>
    </row>
    <row r="12" spans="1:66"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2"/>
        <v>26</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v>6</v>
      </c>
      <c r="AO12" s="151"/>
      <c r="AP12" s="151"/>
      <c r="AQ12" s="151"/>
      <c r="AR12" s="151"/>
      <c r="AS12" s="151"/>
      <c r="AT12" s="151"/>
      <c r="AU12" s="151"/>
      <c r="AV12" s="151">
        <v>3</v>
      </c>
      <c r="AW12" s="151"/>
      <c r="AX12" s="151"/>
      <c r="AY12" s="151"/>
      <c r="AZ12" s="151"/>
      <c r="BA12" s="151"/>
      <c r="BB12" s="151"/>
      <c r="BC12" s="151"/>
      <c r="BD12" s="151"/>
      <c r="BE12" s="151"/>
      <c r="BF12" s="151"/>
      <c r="BG12" s="151"/>
      <c r="BH12" s="151"/>
      <c r="BI12" s="151"/>
      <c r="BJ12" s="151"/>
      <c r="BK12" s="151"/>
      <c r="BL12" s="151"/>
      <c r="BM12" s="151"/>
      <c r="BN12" s="151"/>
    </row>
    <row r="13" spans="1:66" x14ac:dyDescent="0.35">
      <c r="A13" s="27" t="str">
        <f>'VPS1'!A12</f>
        <v>MAŽE-LEADER-19.2-4</v>
      </c>
      <c r="B13" s="28" t="str">
        <f>'VPS1'!B12</f>
        <v>MAŽE</v>
      </c>
      <c r="C13" s="28">
        <f>'VPS1'!C12</f>
        <v>1</v>
      </c>
      <c r="D13" s="27" t="str">
        <f>'VPS1'!D12</f>
        <v>Priemonė „Investicijos j materialųjį turtą“</v>
      </c>
      <c r="E13" s="27" t="str">
        <f>'VPS1'!E12</f>
        <v>LEADER-19.2-4</v>
      </c>
      <c r="F13" s="23">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2"/>
        <v>3</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v>1</v>
      </c>
      <c r="AN15" s="151"/>
      <c r="AO15" s="151"/>
      <c r="AP15" s="151"/>
      <c r="AQ15" s="151"/>
      <c r="AR15" s="151">
        <v>2</v>
      </c>
      <c r="AS15" s="151"/>
      <c r="AT15" s="151">
        <v>0</v>
      </c>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2"/>
        <v>6</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v>1</v>
      </c>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2"/>
        <v>6</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v>1</v>
      </c>
      <c r="AQ18" s="151"/>
      <c r="AR18" s="151"/>
      <c r="AS18" s="151"/>
      <c r="AT18" s="151"/>
      <c r="AU18" s="151">
        <v>1</v>
      </c>
      <c r="AV18" s="151"/>
      <c r="AW18" s="151"/>
      <c r="AX18" s="151"/>
      <c r="AY18" s="151"/>
      <c r="AZ18" s="151"/>
      <c r="BA18" s="151"/>
      <c r="BB18" s="151"/>
      <c r="BC18" s="151"/>
      <c r="BD18" s="151"/>
      <c r="BE18" s="151"/>
      <c r="BF18" s="151"/>
      <c r="BG18" s="151"/>
      <c r="BH18" s="151"/>
      <c r="BI18" s="151"/>
      <c r="BJ18" s="151"/>
      <c r="BK18" s="151"/>
      <c r="BL18" s="151"/>
      <c r="BM18" s="151"/>
      <c r="BN18" s="151"/>
    </row>
    <row r="19" spans="1:66"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23">
        <f t="shared" si="2"/>
        <v>5</v>
      </c>
      <c r="G19" s="151"/>
      <c r="H19" s="151"/>
      <c r="I19" s="151"/>
      <c r="J19" s="151"/>
      <c r="K19" s="151"/>
      <c r="L19" s="151"/>
      <c r="M19" s="151"/>
      <c r="N19" s="151">
        <v>1</v>
      </c>
      <c r="O19" s="151"/>
      <c r="P19" s="151"/>
      <c r="Q19" s="151"/>
      <c r="R19" s="151"/>
      <c r="S19" s="151"/>
      <c r="T19" s="151"/>
      <c r="U19" s="151"/>
      <c r="V19" s="151"/>
      <c r="W19" s="151"/>
      <c r="X19" s="151"/>
      <c r="Y19" s="151"/>
      <c r="Z19" s="151"/>
      <c r="AA19" s="151"/>
      <c r="AB19" s="151">
        <v>3</v>
      </c>
      <c r="AC19" s="151"/>
      <c r="AD19" s="151"/>
      <c r="AE19" s="151"/>
      <c r="AF19" s="151"/>
      <c r="AG19" s="151"/>
      <c r="AH19" s="151">
        <v>1</v>
      </c>
      <c r="AI19" s="151"/>
      <c r="AJ19" s="151"/>
      <c r="AK19" s="151"/>
      <c r="AL19" s="151"/>
      <c r="AM19" s="151"/>
      <c r="AN19" s="151"/>
      <c r="AO19" s="151"/>
      <c r="AP19" s="151"/>
      <c r="AQ19" s="151"/>
      <c r="AR19" s="151"/>
      <c r="AS19" s="151"/>
      <c r="AT19" s="151"/>
      <c r="AU19" s="151"/>
      <c r="AV19" s="151"/>
      <c r="AW19" s="151"/>
      <c r="AX19" s="151"/>
      <c r="AY19" s="151"/>
      <c r="AZ19" s="151"/>
      <c r="BA19" s="151"/>
      <c r="BB19" s="151"/>
      <c r="BC19" s="151"/>
      <c r="BD19" s="151"/>
      <c r="BE19" s="151"/>
      <c r="BF19" s="151"/>
      <c r="BG19" s="151"/>
      <c r="BH19" s="151"/>
      <c r="BI19" s="151"/>
      <c r="BJ19" s="151"/>
      <c r="BK19" s="151"/>
      <c r="BL19" s="151"/>
      <c r="BM19" s="151"/>
      <c r="BN19" s="151"/>
    </row>
    <row r="20" spans="1:66"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23">
        <f t="shared" si="2"/>
        <v>6</v>
      </c>
      <c r="G20" s="151"/>
      <c r="H20" s="151"/>
      <c r="I20" s="151"/>
      <c r="J20" s="151"/>
      <c r="K20" s="151">
        <v>2</v>
      </c>
      <c r="L20" s="151"/>
      <c r="M20" s="151"/>
      <c r="N20" s="151"/>
      <c r="O20" s="151"/>
      <c r="P20" s="151"/>
      <c r="Q20" s="151"/>
      <c r="R20" s="151"/>
      <c r="S20" s="151">
        <v>4</v>
      </c>
      <c r="T20" s="151"/>
      <c r="U20" s="151"/>
      <c r="V20" s="151"/>
      <c r="W20" s="151"/>
      <c r="X20" s="151"/>
      <c r="Y20" s="151"/>
      <c r="Z20" s="151"/>
      <c r="AA20" s="151"/>
      <c r="AB20" s="151"/>
      <c r="AC20" s="151"/>
      <c r="AD20" s="151"/>
      <c r="AE20" s="151"/>
      <c r="AF20" s="151"/>
      <c r="AG20" s="151"/>
      <c r="AH20" s="151"/>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x14ac:dyDescent="0.35">
      <c r="A21" s="27" t="str">
        <f>'VPS1'!A20</f>
        <v>MAŽE-LEADER-19.2-SAVA-5</v>
      </c>
      <c r="B21" s="28" t="str">
        <f>'VPS1'!B20</f>
        <v>MAŽE</v>
      </c>
      <c r="C21" s="28">
        <f>'VPS1'!C20</f>
        <v>3</v>
      </c>
      <c r="D21" s="27" t="str">
        <f>'VPS1'!D20</f>
        <v>Priemonė „NVO socialinės veiklos skatinimas“</v>
      </c>
      <c r="E21" s="27" t="str">
        <f>'VPS1'!E20</f>
        <v>LEADER-19.2-SAVA-5</v>
      </c>
      <c r="F21" s="23">
        <f t="shared" si="2"/>
        <v>5</v>
      </c>
      <c r="G21" s="151"/>
      <c r="H21" s="151"/>
      <c r="I21" s="151"/>
      <c r="J21" s="151"/>
      <c r="K21" s="151"/>
      <c r="L21" s="151"/>
      <c r="M21" s="151"/>
      <c r="N21" s="151"/>
      <c r="O21" s="151"/>
      <c r="P21" s="151"/>
      <c r="Q21" s="151"/>
      <c r="R21" s="151"/>
      <c r="S21" s="151"/>
      <c r="T21" s="151"/>
      <c r="U21" s="151"/>
      <c r="V21" s="151"/>
      <c r="W21" s="151"/>
      <c r="X21" s="151">
        <v>5</v>
      </c>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x14ac:dyDescent="0.35">
      <c r="A22" s="27" t="str">
        <f>'VPS1'!A21</f>
        <v>-</v>
      </c>
      <c r="B22" s="28">
        <f>'VPS1'!B21</f>
        <v>0</v>
      </c>
      <c r="C22" s="28">
        <f>'VPS1'!C21</f>
        <v>0</v>
      </c>
      <c r="D22" s="27">
        <f>'VPS1'!D21</f>
        <v>0</v>
      </c>
      <c r="E22" s="27">
        <f>'VPS1'!E21</f>
        <v>0</v>
      </c>
      <c r="F22" s="23">
        <f t="shared" si="2"/>
        <v>0</v>
      </c>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x14ac:dyDescent="0.35">
      <c r="A23" s="27" t="str">
        <f>'VPS1'!A22</f>
        <v>-</v>
      </c>
      <c r="B23" s="28">
        <f>'VPS1'!B22</f>
        <v>0</v>
      </c>
      <c r="C23" s="28">
        <f>'VPS1'!C22</f>
        <v>0</v>
      </c>
      <c r="D23" s="27">
        <f>'VPS1'!D22</f>
        <v>0</v>
      </c>
      <c r="E23" s="27">
        <f>'VPS1'!E22</f>
        <v>0</v>
      </c>
      <c r="F23" s="23">
        <f t="shared" si="2"/>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x14ac:dyDescent="0.35">
      <c r="A24" s="27" t="str">
        <f>'VPS1'!A23</f>
        <v>-</v>
      </c>
      <c r="B24" s="28">
        <f>'VPS1'!B23</f>
        <v>0</v>
      </c>
      <c r="C24" s="28">
        <f>'VPS1'!C23</f>
        <v>0</v>
      </c>
      <c r="D24" s="27">
        <f>'VPS1'!D23</f>
        <v>0</v>
      </c>
      <c r="E24" s="27">
        <f>'VPS1'!E23</f>
        <v>0</v>
      </c>
      <c r="F24" s="23">
        <f t="shared" si="2"/>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'VPS1'!A24</f>
        <v>-</v>
      </c>
      <c r="B25" s="28">
        <f>'VPS1'!B24</f>
        <v>0</v>
      </c>
      <c r="C25" s="28">
        <f>'VPS1'!C24</f>
        <v>0</v>
      </c>
      <c r="D25" s="27">
        <f>'VPS1'!D24</f>
        <v>0</v>
      </c>
      <c r="E25" s="27">
        <f>'VPS1'!E24</f>
        <v>0</v>
      </c>
      <c r="F25" s="23">
        <f t="shared" si="2"/>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'VPS1'!A25</f>
        <v>-</v>
      </c>
      <c r="B26" s="28">
        <f>'VPS1'!B25</f>
        <v>0</v>
      </c>
      <c r="C26" s="28">
        <f>'VPS1'!C25</f>
        <v>0</v>
      </c>
      <c r="D26" s="27">
        <f>'VPS1'!D25</f>
        <v>0</v>
      </c>
      <c r="E26" s="27">
        <f>'VPS1'!E25</f>
        <v>0</v>
      </c>
      <c r="F26" s="23">
        <f t="shared" si="2"/>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'VPS1'!A26</f>
        <v>-</v>
      </c>
      <c r="B27" s="28">
        <f>'VPS1'!B26</f>
        <v>0</v>
      </c>
      <c r="C27" s="28">
        <f>'VPS1'!C26</f>
        <v>0</v>
      </c>
      <c r="D27" s="27">
        <f>'VPS1'!D26</f>
        <v>0</v>
      </c>
      <c r="E27" s="27">
        <f>'VPS1'!E26</f>
        <v>0</v>
      </c>
      <c r="F27" s="23">
        <f t="shared" si="2"/>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'VPS1'!A27</f>
        <v>-</v>
      </c>
      <c r="B28" s="28">
        <f>'VPS1'!B27</f>
        <v>0</v>
      </c>
      <c r="C28" s="28">
        <f>'VPS1'!C27</f>
        <v>0</v>
      </c>
      <c r="D28" s="27">
        <f>'VPS1'!D27</f>
        <v>0</v>
      </c>
      <c r="E28" s="27">
        <f>'VPS1'!E27</f>
        <v>0</v>
      </c>
      <c r="F28" s="23">
        <f t="shared" si="2"/>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'VPS1'!A28</f>
        <v>-</v>
      </c>
      <c r="B29" s="28">
        <f>'VPS1'!B28</f>
        <v>0</v>
      </c>
      <c r="C29" s="28">
        <f>'VPS1'!C28</f>
        <v>0</v>
      </c>
      <c r="D29" s="27">
        <f>'VPS1'!D28</f>
        <v>0</v>
      </c>
      <c r="E29" s="27">
        <f>'VPS1'!E28</f>
        <v>0</v>
      </c>
      <c r="F29" s="23">
        <f t="shared" si="2"/>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'VPS1'!A29</f>
        <v>-</v>
      </c>
      <c r="B30" s="28">
        <f>'VPS1'!B29</f>
        <v>0</v>
      </c>
      <c r="C30" s="28">
        <f>'VPS1'!C29</f>
        <v>0</v>
      </c>
      <c r="D30" s="27">
        <f>'VPS1'!D29</f>
        <v>0</v>
      </c>
      <c r="E30" s="27">
        <f>'VPS1'!E29</f>
        <v>0</v>
      </c>
      <c r="F30" s="23">
        <f t="shared" si="2"/>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'VPS1'!A30</f>
        <v>-</v>
      </c>
      <c r="B31" s="28">
        <f>'VPS1'!B30</f>
        <v>0</v>
      </c>
      <c r="C31" s="28">
        <f>'VPS1'!C30</f>
        <v>0</v>
      </c>
      <c r="D31" s="27">
        <f>'VPS1'!D30</f>
        <v>0</v>
      </c>
      <c r="E31" s="27">
        <f>'VPS1'!E30</f>
        <v>0</v>
      </c>
      <c r="F31" s="23">
        <f t="shared" si="2"/>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'VPS1'!A31</f>
        <v>-</v>
      </c>
      <c r="B32" s="28">
        <f>'VPS1'!B31</f>
        <v>0</v>
      </c>
      <c r="C32" s="28">
        <f>'VPS1'!C31</f>
        <v>0</v>
      </c>
      <c r="D32" s="27">
        <f>'VPS1'!D31</f>
        <v>0</v>
      </c>
      <c r="E32" s="27">
        <f>'VPS1'!E31</f>
        <v>0</v>
      </c>
      <c r="F32" s="23">
        <f t="shared" si="2"/>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'VPS1'!A32</f>
        <v>-</v>
      </c>
      <c r="B33" s="28">
        <f>'VPS1'!B32</f>
        <v>0</v>
      </c>
      <c r="C33" s="28">
        <f>'VPS1'!C32</f>
        <v>0</v>
      </c>
      <c r="D33" s="27">
        <f>'VPS1'!D32</f>
        <v>0</v>
      </c>
      <c r="E33" s="27">
        <f>'VPS1'!E32</f>
        <v>0</v>
      </c>
      <c r="F33" s="23">
        <f t="shared" si="2"/>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'VPS1'!A33</f>
        <v>-</v>
      </c>
      <c r="B34" s="28">
        <f>'VPS1'!B33</f>
        <v>0</v>
      </c>
      <c r="C34" s="28">
        <f>'VPS1'!C33</f>
        <v>0</v>
      </c>
      <c r="D34" s="27">
        <f>'VPS1'!D33</f>
        <v>0</v>
      </c>
      <c r="E34" s="27">
        <f>'VPS1'!E33</f>
        <v>0</v>
      </c>
      <c r="F34" s="23">
        <f t="shared" si="2"/>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4"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Z34"/>
  <sheetViews>
    <sheetView topLeftCell="AA1" zoomScaleNormal="100" workbookViewId="0">
      <selection activeCell="AA12" sqref="A12:XFD12"/>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9.7265625" style="4" customWidth="1"/>
    <col min="43" max="43" width="9.26953125" style="4" bestFit="1" customWidth="1"/>
    <col min="44" max="45" width="8.7265625" style="4"/>
    <col min="46" max="46" width="9.7265625" style="4" customWidth="1"/>
    <col min="47" max="47" width="10.1796875" style="4" customWidth="1"/>
    <col min="48" max="48" width="8.7265625" style="4"/>
    <col min="49" max="49" width="10.54296875" style="4" customWidth="1"/>
    <col min="50" max="50" width="9.7265625" style="4" customWidth="1"/>
    <col min="51" max="16384" width="8.7265625" style="4"/>
  </cols>
  <sheetData>
    <row r="1" spans="1:52" s="1" customFormat="1" ht="20" x14ac:dyDescent="0.35">
      <c r="A1" s="141" t="s">
        <v>255</v>
      </c>
      <c r="B1" s="270" t="s">
        <v>161</v>
      </c>
      <c r="C1" s="270"/>
      <c r="D1" s="270"/>
      <c r="E1" s="270"/>
      <c r="F1" s="270"/>
      <c r="G1" s="270"/>
      <c r="H1" s="270"/>
      <c r="I1" s="270"/>
      <c r="J1" s="270"/>
      <c r="K1" s="270"/>
      <c r="L1" s="270"/>
      <c r="M1" s="7"/>
      <c r="N1" s="7"/>
      <c r="O1" s="7"/>
      <c r="P1" s="7"/>
      <c r="Q1" s="7"/>
      <c r="R1" s="7"/>
      <c r="S1" s="7"/>
      <c r="T1" s="7"/>
      <c r="U1" s="7"/>
      <c r="V1" s="7"/>
      <c r="W1" s="7"/>
      <c r="X1" s="7"/>
      <c r="Y1" s="7"/>
      <c r="Z1" s="7"/>
      <c r="AA1" s="7"/>
      <c r="AB1" s="7"/>
      <c r="AL1" s="1">
        <f ca="1">X:AL</f>
        <v>0</v>
      </c>
    </row>
    <row r="2" spans="1:52"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52"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52" s="10" customFormat="1" x14ac:dyDescent="0.35">
      <c r="A4" s="8" t="s">
        <v>6</v>
      </c>
      <c r="B4" s="10" t="s">
        <v>244</v>
      </c>
      <c r="C4" s="21"/>
    </row>
    <row r="5" spans="1:52" s="10" customFormat="1" x14ac:dyDescent="0.35">
      <c r="A5" s="8"/>
      <c r="C5" s="21"/>
    </row>
    <row r="6" spans="1:52" s="10" customFormat="1" ht="20" x14ac:dyDescent="0.35">
      <c r="A6" s="8"/>
      <c r="C6" s="21"/>
      <c r="I6" s="281" t="s">
        <v>163</v>
      </c>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57"/>
      <c r="AN6" s="257"/>
      <c r="AO6" s="257"/>
      <c r="AP6" s="257"/>
      <c r="AQ6" s="257"/>
      <c r="AR6" s="257"/>
      <c r="AS6" s="257"/>
      <c r="AT6" s="257"/>
      <c r="AU6" s="257"/>
      <c r="AV6" s="257"/>
      <c r="AW6" s="258"/>
      <c r="AX6" s="258"/>
      <c r="AY6" s="258"/>
      <c r="AZ6" s="258"/>
    </row>
    <row r="7" spans="1:52"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1255</v>
      </c>
      <c r="AN7" s="11" t="s">
        <v>1252</v>
      </c>
      <c r="AO7" s="11" t="s">
        <v>1282</v>
      </c>
      <c r="AP7" s="11" t="s">
        <v>1283</v>
      </c>
      <c r="AQ7" s="11" t="s">
        <v>1256</v>
      </c>
      <c r="AR7" s="11" t="s">
        <v>1257</v>
      </c>
      <c r="AS7" s="11" t="s">
        <v>1258</v>
      </c>
      <c r="AT7" s="11" t="s">
        <v>1317</v>
      </c>
      <c r="AU7" s="11" t="s">
        <v>1260</v>
      </c>
      <c r="AV7" s="11" t="s">
        <v>1261</v>
      </c>
      <c r="AW7" s="259" t="s">
        <v>1262</v>
      </c>
      <c r="AX7" s="259" t="s">
        <v>1263</v>
      </c>
      <c r="AY7" s="259" t="s">
        <v>1264</v>
      </c>
      <c r="AZ7" s="259" t="s">
        <v>1265</v>
      </c>
    </row>
    <row r="8" spans="1:52" s="17" customFormat="1" ht="46" x14ac:dyDescent="0.35">
      <c r="A8" s="14" t="s">
        <v>157</v>
      </c>
      <c r="B8" s="14" t="s">
        <v>157</v>
      </c>
      <c r="C8" s="14" t="s">
        <v>157</v>
      </c>
      <c r="D8" s="14" t="s">
        <v>157</v>
      </c>
      <c r="E8" s="14" t="s">
        <v>157</v>
      </c>
      <c r="F8" s="14" t="s">
        <v>157</v>
      </c>
      <c r="G8" s="15" t="s">
        <v>145</v>
      </c>
      <c r="H8" s="15" t="s">
        <v>145</v>
      </c>
      <c r="I8" s="282" t="s">
        <v>300</v>
      </c>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c r="AK8" s="284"/>
      <c r="AL8" s="15"/>
      <c r="AM8" s="15"/>
      <c r="AN8" s="15"/>
      <c r="AO8" s="15"/>
      <c r="AP8" s="15"/>
      <c r="AQ8" s="15"/>
      <c r="AR8" s="15"/>
      <c r="AS8" s="15"/>
      <c r="AT8" s="15"/>
      <c r="AU8" s="15"/>
      <c r="AV8" s="15"/>
      <c r="AW8" s="15"/>
      <c r="AX8" s="15"/>
      <c r="AY8" s="15"/>
      <c r="AZ8" s="15"/>
    </row>
    <row r="9" spans="1:52" s="148" customFormat="1" x14ac:dyDescent="0.35">
      <c r="A9" s="136" t="s">
        <v>60</v>
      </c>
      <c r="B9" s="219"/>
      <c r="C9" s="219"/>
      <c r="D9" s="219"/>
      <c r="E9" s="219"/>
      <c r="F9" s="220">
        <f>SUM(F10:F34)</f>
        <v>2114412</v>
      </c>
      <c r="G9" s="220">
        <f>SUM(G10:G34)</f>
        <v>1730036.1399999997</v>
      </c>
      <c r="H9" s="222">
        <f>IF(G9&gt;0,G9/F9,0)</f>
        <v>0.81821146493682384</v>
      </c>
      <c r="I9" s="223">
        <f>SUM(I10:I34)</f>
        <v>347793.04</v>
      </c>
      <c r="J9" s="223">
        <f t="shared" ref="J9:AX9" si="0">SUM(J10:J34)</f>
        <v>0</v>
      </c>
      <c r="K9" s="223">
        <f t="shared" si="0"/>
        <v>97619</v>
      </c>
      <c r="L9" s="223">
        <f t="shared" si="0"/>
        <v>109006</v>
      </c>
      <c r="M9" s="223">
        <f t="shared" si="0"/>
        <v>19524</v>
      </c>
      <c r="N9" s="223">
        <f t="shared" si="0"/>
        <v>146428.5</v>
      </c>
      <c r="O9" s="223">
        <f t="shared" si="0"/>
        <v>0</v>
      </c>
      <c r="P9" s="223">
        <f t="shared" si="0"/>
        <v>9573.89</v>
      </c>
      <c r="Q9" s="223">
        <f t="shared" si="0"/>
        <v>95124.89</v>
      </c>
      <c r="R9" s="223">
        <f t="shared" si="0"/>
        <v>0</v>
      </c>
      <c r="S9" s="223">
        <f t="shared" si="0"/>
        <v>0</v>
      </c>
      <c r="T9" s="223">
        <f t="shared" si="0"/>
        <v>48809.5</v>
      </c>
      <c r="U9" s="223">
        <f t="shared" si="0"/>
        <v>39048</v>
      </c>
      <c r="V9" s="223">
        <f t="shared" si="0"/>
        <v>78199.55</v>
      </c>
      <c r="W9" s="223">
        <f t="shared" si="0"/>
        <v>191162.23</v>
      </c>
      <c r="X9" s="223">
        <f t="shared" si="0"/>
        <v>0</v>
      </c>
      <c r="Y9" s="223">
        <f t="shared" si="0"/>
        <v>95666.62</v>
      </c>
      <c r="Z9" s="223">
        <f t="shared" si="0"/>
        <v>59670.15</v>
      </c>
      <c r="AA9" s="223">
        <f t="shared" si="0"/>
        <v>0</v>
      </c>
      <c r="AB9" s="223">
        <f t="shared" si="0"/>
        <v>43887.9</v>
      </c>
      <c r="AC9" s="223">
        <f t="shared" si="0"/>
        <v>0</v>
      </c>
      <c r="AD9" s="223">
        <f t="shared" si="0"/>
        <v>29139.58</v>
      </c>
      <c r="AE9" s="223">
        <f t="shared" si="0"/>
        <v>45113.599999999999</v>
      </c>
      <c r="AF9" s="223">
        <f t="shared" si="0"/>
        <v>184258.21</v>
      </c>
      <c r="AG9" s="223">
        <f t="shared" si="0"/>
        <v>0</v>
      </c>
      <c r="AH9" s="223">
        <f t="shared" si="0"/>
        <v>0</v>
      </c>
      <c r="AI9" s="223">
        <f t="shared" si="0"/>
        <v>0</v>
      </c>
      <c r="AJ9" s="223">
        <f t="shared" si="0"/>
        <v>9705.24</v>
      </c>
      <c r="AK9" s="223">
        <f t="shared" si="0"/>
        <v>80306.240000000005</v>
      </c>
      <c r="AL9" s="223">
        <f t="shared" si="0"/>
        <v>0</v>
      </c>
      <c r="AM9" s="223">
        <f t="shared" si="0"/>
        <v>50761.88</v>
      </c>
      <c r="AN9" s="223">
        <f t="shared" si="0"/>
        <v>0</v>
      </c>
      <c r="AO9" s="223">
        <f t="shared" si="0"/>
        <v>54607.33</v>
      </c>
      <c r="AP9" s="223">
        <f t="shared" si="0"/>
        <v>451959.54</v>
      </c>
      <c r="AQ9" s="223">
        <f t="shared" si="0"/>
        <v>55529</v>
      </c>
      <c r="AR9" s="223">
        <f t="shared" si="0"/>
        <v>48749.57</v>
      </c>
      <c r="AS9" s="223">
        <f t="shared" si="0"/>
        <v>70819.740000000005</v>
      </c>
      <c r="AT9" s="223">
        <f t="shared" si="0"/>
        <v>109161.13</v>
      </c>
      <c r="AU9" s="223">
        <f t="shared" si="0"/>
        <v>141014.28</v>
      </c>
      <c r="AV9" s="223">
        <f t="shared" si="0"/>
        <v>0</v>
      </c>
      <c r="AW9" s="260">
        <f t="shared" si="0"/>
        <v>48706.12</v>
      </c>
      <c r="AX9" s="260">
        <f t="shared" si="0"/>
        <v>238776.26</v>
      </c>
      <c r="AY9" s="260">
        <f t="shared" ref="AY9:AZ9" si="1">SUM(AY10:AY34)</f>
        <v>0</v>
      </c>
      <c r="AZ9" s="260">
        <f t="shared" si="1"/>
        <v>0</v>
      </c>
    </row>
    <row r="10" spans="1:5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SUM(I10:AL10)</f>
        <v>0</v>
      </c>
      <c r="H10" s="224">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c r="AQ10" s="143"/>
      <c r="AR10" s="143"/>
      <c r="AS10" s="143"/>
      <c r="AT10" s="143"/>
      <c r="AU10" s="143"/>
      <c r="AV10" s="143"/>
      <c r="AW10" s="143"/>
      <c r="AX10" s="143"/>
      <c r="AY10" s="143"/>
      <c r="AZ10" s="143"/>
    </row>
    <row r="11" spans="1:5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292679</v>
      </c>
      <c r="G11" s="75">
        <f t="shared" ref="G11:G34" si="2">SUM(I11:AL11)</f>
        <v>347044.27999999997</v>
      </c>
      <c r="H11" s="224">
        <f t="shared" ref="H11:H34" si="3">IF(G11&gt;0,G11/F11,0)</f>
        <v>1.1857505321529729</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c r="AQ11" s="208">
        <v>55529</v>
      </c>
      <c r="AR11" s="143"/>
      <c r="AS11" s="143"/>
      <c r="AT11" s="143"/>
      <c r="AU11" s="143">
        <v>141014.28</v>
      </c>
      <c r="AV11" s="143"/>
      <c r="AW11" s="143"/>
      <c r="AX11" s="143"/>
      <c r="AY11" s="143"/>
      <c r="AZ11" s="143"/>
    </row>
    <row r="12" spans="1:5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1164588</v>
      </c>
      <c r="G12" s="75">
        <f t="shared" si="2"/>
        <v>827807.38</v>
      </c>
      <c r="H12" s="224">
        <f t="shared" si="3"/>
        <v>0.71081565326106744</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v>451959.54</v>
      </c>
      <c r="AQ12" s="143"/>
      <c r="AR12" s="143"/>
      <c r="AS12" s="143"/>
      <c r="AT12" s="143"/>
      <c r="AU12" s="143"/>
      <c r="AV12" s="143"/>
      <c r="AW12" s="143"/>
      <c r="AX12" s="143">
        <v>238776.26</v>
      </c>
      <c r="AY12" s="143"/>
      <c r="AZ12" s="143"/>
    </row>
    <row r="13" spans="1:5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2"/>
        <v>0</v>
      </c>
      <c r="H13" s="224">
        <f t="shared" si="3"/>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c r="AQ13" s="143"/>
      <c r="AR13" s="143"/>
      <c r="AS13" s="143"/>
      <c r="AT13" s="143"/>
      <c r="AU13" s="143"/>
      <c r="AV13" s="143"/>
      <c r="AW13" s="143"/>
      <c r="AX13" s="143"/>
      <c r="AY13" s="143"/>
      <c r="AZ13" s="143"/>
    </row>
    <row r="14" spans="1:5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2"/>
        <v>0</v>
      </c>
      <c r="H14" s="224">
        <f t="shared" si="3"/>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c r="AQ14" s="143"/>
      <c r="AR14" s="143"/>
      <c r="AS14" s="143"/>
      <c r="AT14" s="143"/>
      <c r="AU14" s="143"/>
      <c r="AV14" s="143"/>
      <c r="AW14" s="143"/>
      <c r="AX14" s="143"/>
      <c r="AY14" s="143"/>
      <c r="AZ14" s="143"/>
    </row>
    <row r="15" spans="1:5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163822</v>
      </c>
      <c r="G15" s="75">
        <f t="shared" si="2"/>
        <v>0</v>
      </c>
      <c r="H15" s="224">
        <f t="shared" si="3"/>
        <v>0</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v>54607.33</v>
      </c>
      <c r="AP15" s="143"/>
      <c r="AQ15" s="143"/>
      <c r="AR15" s="143"/>
      <c r="AS15" s="143"/>
      <c r="AT15" s="143">
        <v>109161.13</v>
      </c>
      <c r="AU15" s="143"/>
      <c r="AV15" s="143">
        <v>0</v>
      </c>
      <c r="AW15" s="143"/>
      <c r="AX15" s="143">
        <v>0</v>
      </c>
      <c r="AY15" s="143"/>
      <c r="AZ15" s="143">
        <v>0</v>
      </c>
    </row>
    <row r="16" spans="1:5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2"/>
        <v>0</v>
      </c>
      <c r="H16" s="224">
        <f t="shared" si="3"/>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c r="AQ16" s="143"/>
      <c r="AR16" s="143"/>
      <c r="AS16" s="143"/>
      <c r="AT16" s="143"/>
      <c r="AU16" s="143"/>
      <c r="AV16" s="143"/>
      <c r="AW16" s="143"/>
      <c r="AX16" s="143"/>
      <c r="AY16" s="143"/>
      <c r="AZ16" s="143"/>
    </row>
    <row r="17" spans="1:52"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154815</v>
      </c>
      <c r="G17" s="75">
        <f t="shared" si="2"/>
        <v>244047.5</v>
      </c>
      <c r="H17" s="224">
        <f t="shared" si="3"/>
        <v>1.5763814875819526</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c r="AQ17" s="143"/>
      <c r="AR17" s="143"/>
      <c r="AS17" s="143">
        <v>70819.740000000005</v>
      </c>
      <c r="AT17" s="143"/>
      <c r="AU17" s="143"/>
      <c r="AV17" s="143"/>
      <c r="AW17" s="143"/>
      <c r="AX17" s="143"/>
      <c r="AY17" s="143"/>
      <c r="AZ17" s="143"/>
    </row>
    <row r="18" spans="1:52"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191192</v>
      </c>
      <c r="G18" s="75">
        <f t="shared" si="2"/>
        <v>144476.12</v>
      </c>
      <c r="H18" s="224">
        <f t="shared" si="3"/>
        <v>0.75565986024519849</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c r="AQ18" s="143"/>
      <c r="AR18" s="143">
        <v>48749.57</v>
      </c>
      <c r="AS18" s="143"/>
      <c r="AT18" s="143"/>
      <c r="AU18" s="143"/>
      <c r="AV18" s="143"/>
      <c r="AW18" s="143">
        <v>48706.12</v>
      </c>
      <c r="AX18" s="143"/>
      <c r="AY18" s="143"/>
      <c r="AZ18" s="143"/>
    </row>
    <row r="19" spans="1:52" s="148" customFormat="1"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75">
        <f>'VPS1'!F18</f>
        <v>38870</v>
      </c>
      <c r="G19" s="75">
        <f t="shared" si="2"/>
        <v>48418.71</v>
      </c>
      <c r="H19" s="224">
        <f t="shared" si="3"/>
        <v>1.2456575765371751</v>
      </c>
      <c r="I19" s="145"/>
      <c r="J19" s="145"/>
      <c r="K19" s="145"/>
      <c r="L19" s="145"/>
      <c r="M19" s="145"/>
      <c r="N19" s="145"/>
      <c r="O19" s="145"/>
      <c r="P19" s="145">
        <v>9573.89</v>
      </c>
      <c r="Q19" s="145"/>
      <c r="R19" s="145"/>
      <c r="S19" s="145"/>
      <c r="T19" s="145"/>
      <c r="U19" s="145"/>
      <c r="V19" s="145"/>
      <c r="W19" s="145"/>
      <c r="X19" s="145"/>
      <c r="Y19" s="145"/>
      <c r="Z19" s="145"/>
      <c r="AA19" s="145"/>
      <c r="AB19" s="145"/>
      <c r="AC19" s="145"/>
      <c r="AD19" s="145">
        <v>29139.58</v>
      </c>
      <c r="AE19" s="145"/>
      <c r="AF19" s="145"/>
      <c r="AG19" s="145"/>
      <c r="AH19" s="145"/>
      <c r="AI19" s="145"/>
      <c r="AJ19" s="145">
        <v>9705.24</v>
      </c>
      <c r="AK19" s="145"/>
      <c r="AL19" s="145"/>
      <c r="AM19" s="143"/>
      <c r="AN19" s="143"/>
      <c r="AO19" s="143"/>
      <c r="AP19" s="143"/>
      <c r="AQ19" s="143"/>
      <c r="AR19" s="143"/>
      <c r="AS19" s="143"/>
      <c r="AT19" s="143"/>
      <c r="AU19" s="143"/>
      <c r="AV19" s="143"/>
      <c r="AW19" s="143"/>
      <c r="AX19" s="143"/>
      <c r="AY19" s="143"/>
      <c r="AZ19" s="143"/>
    </row>
    <row r="20" spans="1:52" s="148" customFormat="1"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75">
        <f>'VPS1'!F19</f>
        <v>48810</v>
      </c>
      <c r="G20" s="75">
        <f t="shared" si="2"/>
        <v>58572</v>
      </c>
      <c r="H20" s="224">
        <f t="shared" si="3"/>
        <v>1.2</v>
      </c>
      <c r="I20" s="145"/>
      <c r="J20" s="145"/>
      <c r="K20" s="145"/>
      <c r="L20" s="145"/>
      <c r="M20" s="145">
        <v>19524</v>
      </c>
      <c r="N20" s="145"/>
      <c r="O20" s="145"/>
      <c r="P20" s="145"/>
      <c r="Q20" s="145"/>
      <c r="R20" s="145"/>
      <c r="S20" s="145"/>
      <c r="T20" s="145"/>
      <c r="U20" s="145">
        <v>39048</v>
      </c>
      <c r="V20" s="145"/>
      <c r="W20" s="145"/>
      <c r="X20" s="145"/>
      <c r="Y20" s="145"/>
      <c r="Z20" s="145"/>
      <c r="AA20" s="145"/>
      <c r="AB20" s="145"/>
      <c r="AC20" s="145"/>
      <c r="AD20" s="145"/>
      <c r="AE20" s="145"/>
      <c r="AF20" s="145"/>
      <c r="AG20" s="145"/>
      <c r="AH20" s="145"/>
      <c r="AI20" s="145"/>
      <c r="AJ20" s="145"/>
      <c r="AK20" s="145"/>
      <c r="AL20" s="145"/>
      <c r="AM20" s="143"/>
      <c r="AN20" s="143"/>
      <c r="AO20" s="143"/>
      <c r="AP20" s="143"/>
      <c r="AQ20" s="143"/>
      <c r="AR20" s="143"/>
      <c r="AS20" s="143"/>
      <c r="AT20" s="143"/>
      <c r="AU20" s="143"/>
      <c r="AV20" s="143"/>
      <c r="AW20" s="143"/>
      <c r="AX20" s="143"/>
      <c r="AY20" s="143"/>
      <c r="AZ20" s="143"/>
    </row>
    <row r="21" spans="1:52" s="148" customFormat="1" x14ac:dyDescent="0.35">
      <c r="A21" s="27" t="str">
        <f>'VPS1'!A20</f>
        <v>MAŽE-LEADER-19.2-SAVA-5</v>
      </c>
      <c r="B21" s="28" t="str">
        <f>'VPS1'!B20</f>
        <v>MAŽE</v>
      </c>
      <c r="C21" s="28">
        <f>'VPS1'!C20</f>
        <v>3</v>
      </c>
      <c r="D21" s="27" t="str">
        <f>'VPS1'!D20</f>
        <v>Priemonė „NVO socialinės veiklos skatinimas“</v>
      </c>
      <c r="E21" s="27" t="str">
        <f>'VPS1'!E20</f>
        <v>LEADER-19.2-SAVA-5</v>
      </c>
      <c r="F21" s="75">
        <f>'VPS1'!F20</f>
        <v>59636</v>
      </c>
      <c r="G21" s="75">
        <f t="shared" si="2"/>
        <v>59670.15</v>
      </c>
      <c r="H21" s="224">
        <f t="shared" si="3"/>
        <v>1.0005726406868334</v>
      </c>
      <c r="I21" s="145"/>
      <c r="J21" s="145"/>
      <c r="K21" s="145"/>
      <c r="L21" s="145"/>
      <c r="M21" s="145"/>
      <c r="N21" s="145"/>
      <c r="O21" s="145"/>
      <c r="P21" s="145"/>
      <c r="Q21" s="145"/>
      <c r="R21" s="145"/>
      <c r="S21" s="145"/>
      <c r="T21" s="145"/>
      <c r="U21" s="145"/>
      <c r="V21" s="145"/>
      <c r="W21" s="145"/>
      <c r="X21" s="145"/>
      <c r="Y21" s="145"/>
      <c r="Z21" s="145">
        <v>59670.15</v>
      </c>
      <c r="AA21" s="145"/>
      <c r="AB21" s="145"/>
      <c r="AC21" s="145"/>
      <c r="AD21" s="145"/>
      <c r="AE21" s="145"/>
      <c r="AF21" s="145"/>
      <c r="AG21" s="145"/>
      <c r="AH21" s="145"/>
      <c r="AI21" s="145"/>
      <c r="AJ21" s="145"/>
      <c r="AK21" s="145"/>
      <c r="AL21" s="145"/>
      <c r="AM21" s="143"/>
      <c r="AN21" s="143"/>
      <c r="AO21" s="143"/>
      <c r="AP21" s="143"/>
      <c r="AQ21" s="143"/>
      <c r="AR21" s="143"/>
      <c r="AS21" s="143"/>
      <c r="AT21" s="143"/>
      <c r="AU21" s="143"/>
      <c r="AV21" s="143"/>
      <c r="AW21" s="143"/>
      <c r="AX21" s="143"/>
      <c r="AY21" s="143"/>
      <c r="AZ21" s="143"/>
    </row>
    <row r="22" spans="1:52" s="148" customFormat="1" x14ac:dyDescent="0.35">
      <c r="A22" s="27" t="str">
        <f>'VPS1'!A21</f>
        <v>-</v>
      </c>
      <c r="B22" s="28">
        <f>'VPS1'!B21</f>
        <v>0</v>
      </c>
      <c r="C22" s="28">
        <f>'VPS1'!C21</f>
        <v>0</v>
      </c>
      <c r="D22" s="27">
        <f>'VPS1'!D21</f>
        <v>0</v>
      </c>
      <c r="E22" s="27">
        <f>'VPS1'!E21</f>
        <v>0</v>
      </c>
      <c r="F22" s="75">
        <f>'VPS1'!F21</f>
        <v>0</v>
      </c>
      <c r="G22" s="75">
        <f t="shared" si="2"/>
        <v>0</v>
      </c>
      <c r="H22" s="224">
        <f t="shared" si="3"/>
        <v>0</v>
      </c>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3"/>
      <c r="AN22" s="143"/>
      <c r="AO22" s="143"/>
      <c r="AP22" s="143"/>
      <c r="AQ22" s="143"/>
      <c r="AR22" s="143"/>
      <c r="AS22" s="143"/>
      <c r="AT22" s="143"/>
      <c r="AU22" s="143"/>
      <c r="AV22" s="143"/>
      <c r="AW22" s="143"/>
      <c r="AX22" s="143"/>
      <c r="AY22" s="143"/>
      <c r="AZ22" s="143"/>
    </row>
    <row r="23" spans="1:52" s="148" customFormat="1" x14ac:dyDescent="0.35">
      <c r="A23" s="27" t="str">
        <f>'VPS1'!A22</f>
        <v>-</v>
      </c>
      <c r="B23" s="28">
        <f>'VPS1'!B22</f>
        <v>0</v>
      </c>
      <c r="C23" s="28">
        <f>'VPS1'!C22</f>
        <v>0</v>
      </c>
      <c r="D23" s="27">
        <f>'VPS1'!D22</f>
        <v>0</v>
      </c>
      <c r="E23" s="27">
        <f>'VPS1'!E22</f>
        <v>0</v>
      </c>
      <c r="F23" s="75">
        <f>'VPS1'!F22</f>
        <v>0</v>
      </c>
      <c r="G23" s="75">
        <f t="shared" si="2"/>
        <v>0</v>
      </c>
      <c r="H23" s="224">
        <f t="shared" si="3"/>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c r="AQ23" s="143"/>
      <c r="AR23" s="143"/>
      <c r="AS23" s="143"/>
      <c r="AT23" s="143"/>
      <c r="AU23" s="143"/>
      <c r="AV23" s="143"/>
      <c r="AW23" s="143"/>
      <c r="AX23" s="143"/>
      <c r="AY23" s="143"/>
      <c r="AZ23" s="143"/>
    </row>
    <row r="24" spans="1:52" s="148" customFormat="1" x14ac:dyDescent="0.35">
      <c r="A24" s="27" t="str">
        <f>'VPS1'!A23</f>
        <v>-</v>
      </c>
      <c r="B24" s="28">
        <f>'VPS1'!B23</f>
        <v>0</v>
      </c>
      <c r="C24" s="28">
        <f>'VPS1'!C23</f>
        <v>0</v>
      </c>
      <c r="D24" s="27">
        <f>'VPS1'!D23</f>
        <v>0</v>
      </c>
      <c r="E24" s="27">
        <f>'VPS1'!E23</f>
        <v>0</v>
      </c>
      <c r="F24" s="75">
        <f>'VPS1'!F23</f>
        <v>0</v>
      </c>
      <c r="G24" s="75">
        <f t="shared" si="2"/>
        <v>0</v>
      </c>
      <c r="H24" s="224">
        <f t="shared" si="3"/>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c r="AQ24" s="143"/>
      <c r="AR24" s="143"/>
      <c r="AS24" s="143"/>
      <c r="AT24" s="143"/>
      <c r="AU24" s="143"/>
      <c r="AV24" s="143"/>
      <c r="AW24" s="143"/>
      <c r="AX24" s="143"/>
      <c r="AY24" s="143"/>
      <c r="AZ24" s="143"/>
    </row>
    <row r="25" spans="1:52" x14ac:dyDescent="0.35">
      <c r="A25" s="27" t="str">
        <f>'VPS1'!A24</f>
        <v>-</v>
      </c>
      <c r="B25" s="28">
        <f>'VPS1'!B24</f>
        <v>0</v>
      </c>
      <c r="C25" s="28">
        <f>'VPS1'!C24</f>
        <v>0</v>
      </c>
      <c r="D25" s="27">
        <f>'VPS1'!D24</f>
        <v>0</v>
      </c>
      <c r="E25" s="27">
        <f>'VPS1'!E24</f>
        <v>0</v>
      </c>
      <c r="F25" s="5">
        <f>'VPS1'!F24</f>
        <v>0</v>
      </c>
      <c r="G25" s="5">
        <f t="shared" si="2"/>
        <v>0</v>
      </c>
      <c r="H25" s="137">
        <f t="shared" si="3"/>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214"/>
      <c r="AN25" s="214"/>
      <c r="AO25" s="214"/>
      <c r="AP25" s="214"/>
      <c r="AQ25" s="214"/>
      <c r="AR25" s="214"/>
      <c r="AS25" s="214"/>
      <c r="AT25" s="214"/>
      <c r="AU25" s="214"/>
      <c r="AV25" s="214"/>
      <c r="AW25" s="214"/>
      <c r="AX25" s="214"/>
      <c r="AY25" s="214"/>
      <c r="AZ25" s="214"/>
    </row>
    <row r="26" spans="1:52" x14ac:dyDescent="0.35">
      <c r="A26" s="27" t="str">
        <f>'VPS1'!A25</f>
        <v>-</v>
      </c>
      <c r="B26" s="28">
        <f>'VPS1'!B25</f>
        <v>0</v>
      </c>
      <c r="C26" s="28">
        <f>'VPS1'!C25</f>
        <v>0</v>
      </c>
      <c r="D26" s="27">
        <f>'VPS1'!D25</f>
        <v>0</v>
      </c>
      <c r="E26" s="27">
        <f>'VPS1'!E25</f>
        <v>0</v>
      </c>
      <c r="F26" s="5">
        <f>'VPS1'!F25</f>
        <v>0</v>
      </c>
      <c r="G26" s="5">
        <f t="shared" si="2"/>
        <v>0</v>
      </c>
      <c r="H26" s="137">
        <f t="shared" si="3"/>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4"/>
      <c r="AN26" s="214"/>
      <c r="AO26" s="214"/>
      <c r="AP26" s="214"/>
      <c r="AQ26" s="214"/>
      <c r="AR26" s="214"/>
      <c r="AS26" s="214"/>
      <c r="AT26" s="214"/>
      <c r="AU26" s="214"/>
      <c r="AV26" s="214"/>
      <c r="AW26" s="214"/>
      <c r="AX26" s="214"/>
      <c r="AY26" s="214"/>
      <c r="AZ26" s="214"/>
    </row>
    <row r="27" spans="1:52" x14ac:dyDescent="0.35">
      <c r="A27" s="27" t="str">
        <f>'VPS1'!A26</f>
        <v>-</v>
      </c>
      <c r="B27" s="28">
        <f>'VPS1'!B26</f>
        <v>0</v>
      </c>
      <c r="C27" s="28">
        <f>'VPS1'!C26</f>
        <v>0</v>
      </c>
      <c r="D27" s="27">
        <f>'VPS1'!D26</f>
        <v>0</v>
      </c>
      <c r="E27" s="27">
        <f>'VPS1'!E26</f>
        <v>0</v>
      </c>
      <c r="F27" s="5">
        <f>'VPS1'!F26</f>
        <v>0</v>
      </c>
      <c r="G27" s="5">
        <f t="shared" si="2"/>
        <v>0</v>
      </c>
      <c r="H27" s="137">
        <f t="shared" si="3"/>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4"/>
      <c r="AN27" s="214"/>
      <c r="AO27" s="214"/>
      <c r="AP27" s="214"/>
      <c r="AQ27" s="214"/>
      <c r="AR27" s="214"/>
      <c r="AS27" s="214"/>
      <c r="AT27" s="214"/>
      <c r="AU27" s="214"/>
      <c r="AV27" s="214"/>
      <c r="AW27" s="214"/>
      <c r="AX27" s="214"/>
      <c r="AY27" s="214"/>
      <c r="AZ27" s="214"/>
    </row>
    <row r="28" spans="1:52" x14ac:dyDescent="0.35">
      <c r="A28" s="27" t="str">
        <f>'VPS1'!A27</f>
        <v>-</v>
      </c>
      <c r="B28" s="28">
        <f>'VPS1'!B27</f>
        <v>0</v>
      </c>
      <c r="C28" s="28">
        <f>'VPS1'!C27</f>
        <v>0</v>
      </c>
      <c r="D28" s="27">
        <f>'VPS1'!D27</f>
        <v>0</v>
      </c>
      <c r="E28" s="27">
        <f>'VPS1'!E27</f>
        <v>0</v>
      </c>
      <c r="F28" s="5">
        <f>'VPS1'!F27</f>
        <v>0</v>
      </c>
      <c r="G28" s="5">
        <f t="shared" si="2"/>
        <v>0</v>
      </c>
      <c r="H28" s="137">
        <f t="shared" si="3"/>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4"/>
      <c r="AN28" s="214"/>
      <c r="AO28" s="214"/>
      <c r="AP28" s="214"/>
      <c r="AQ28" s="214"/>
      <c r="AR28" s="214"/>
      <c r="AS28" s="214"/>
      <c r="AT28" s="214"/>
      <c r="AU28" s="214"/>
      <c r="AV28" s="214"/>
      <c r="AW28" s="214"/>
      <c r="AX28" s="214"/>
      <c r="AY28" s="214"/>
      <c r="AZ28" s="214"/>
    </row>
    <row r="29" spans="1:52" x14ac:dyDescent="0.35">
      <c r="A29" s="27" t="str">
        <f>'VPS1'!A28</f>
        <v>-</v>
      </c>
      <c r="B29" s="28">
        <f>'VPS1'!B28</f>
        <v>0</v>
      </c>
      <c r="C29" s="28">
        <f>'VPS1'!C28</f>
        <v>0</v>
      </c>
      <c r="D29" s="27">
        <f>'VPS1'!D28</f>
        <v>0</v>
      </c>
      <c r="E29" s="27">
        <f>'VPS1'!E28</f>
        <v>0</v>
      </c>
      <c r="F29" s="5">
        <f>'VPS1'!F28</f>
        <v>0</v>
      </c>
      <c r="G29" s="5">
        <f t="shared" si="2"/>
        <v>0</v>
      </c>
      <c r="H29" s="137">
        <f t="shared" si="3"/>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4"/>
      <c r="AN29" s="214"/>
      <c r="AO29" s="214"/>
      <c r="AP29" s="214"/>
      <c r="AQ29" s="214"/>
      <c r="AR29" s="214"/>
      <c r="AS29" s="214"/>
      <c r="AT29" s="214"/>
      <c r="AU29" s="214"/>
      <c r="AV29" s="214"/>
      <c r="AW29" s="214"/>
      <c r="AX29" s="214"/>
      <c r="AY29" s="214"/>
      <c r="AZ29" s="214"/>
    </row>
    <row r="30" spans="1:52" x14ac:dyDescent="0.35">
      <c r="A30" s="27" t="str">
        <f>'VPS1'!A29</f>
        <v>-</v>
      </c>
      <c r="B30" s="28">
        <f>'VPS1'!B29</f>
        <v>0</v>
      </c>
      <c r="C30" s="28">
        <f>'VPS1'!C29</f>
        <v>0</v>
      </c>
      <c r="D30" s="27">
        <f>'VPS1'!D29</f>
        <v>0</v>
      </c>
      <c r="E30" s="27">
        <f>'VPS1'!E29</f>
        <v>0</v>
      </c>
      <c r="F30" s="5">
        <f>'VPS1'!F29</f>
        <v>0</v>
      </c>
      <c r="G30" s="5">
        <f t="shared" si="2"/>
        <v>0</v>
      </c>
      <c r="H30" s="137">
        <f t="shared" si="3"/>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4"/>
      <c r="AN30" s="214"/>
      <c r="AO30" s="214"/>
      <c r="AP30" s="214"/>
      <c r="AQ30" s="214"/>
      <c r="AR30" s="214"/>
      <c r="AS30" s="214"/>
      <c r="AT30" s="214"/>
      <c r="AU30" s="214"/>
      <c r="AV30" s="214"/>
      <c r="AW30" s="214"/>
      <c r="AX30" s="214"/>
      <c r="AY30" s="214"/>
      <c r="AZ30" s="214"/>
    </row>
    <row r="31" spans="1:52" x14ac:dyDescent="0.35">
      <c r="A31" s="27" t="str">
        <f>'VPS1'!A30</f>
        <v>-</v>
      </c>
      <c r="B31" s="28">
        <f>'VPS1'!B30</f>
        <v>0</v>
      </c>
      <c r="C31" s="28">
        <f>'VPS1'!C30</f>
        <v>0</v>
      </c>
      <c r="D31" s="27">
        <f>'VPS1'!D30</f>
        <v>0</v>
      </c>
      <c r="E31" s="27">
        <f>'VPS1'!E30</f>
        <v>0</v>
      </c>
      <c r="F31" s="5">
        <f>'VPS1'!F30</f>
        <v>0</v>
      </c>
      <c r="G31" s="5">
        <f t="shared" si="2"/>
        <v>0</v>
      </c>
      <c r="H31" s="137">
        <f t="shared" si="3"/>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4"/>
      <c r="AN31" s="214"/>
      <c r="AO31" s="214"/>
      <c r="AP31" s="214"/>
      <c r="AQ31" s="214"/>
      <c r="AR31" s="214"/>
      <c r="AS31" s="214"/>
      <c r="AT31" s="214"/>
      <c r="AU31" s="214"/>
      <c r="AV31" s="214"/>
      <c r="AW31" s="214"/>
      <c r="AX31" s="214"/>
      <c r="AY31" s="214"/>
      <c r="AZ31" s="214"/>
    </row>
    <row r="32" spans="1:52" x14ac:dyDescent="0.35">
      <c r="A32" s="27" t="str">
        <f>'VPS1'!A31</f>
        <v>-</v>
      </c>
      <c r="B32" s="28">
        <f>'VPS1'!B31</f>
        <v>0</v>
      </c>
      <c r="C32" s="28">
        <f>'VPS1'!C31</f>
        <v>0</v>
      </c>
      <c r="D32" s="27">
        <f>'VPS1'!D31</f>
        <v>0</v>
      </c>
      <c r="E32" s="27">
        <f>'VPS1'!E31</f>
        <v>0</v>
      </c>
      <c r="F32" s="5">
        <f>'VPS1'!F31</f>
        <v>0</v>
      </c>
      <c r="G32" s="5">
        <f t="shared" si="2"/>
        <v>0</v>
      </c>
      <c r="H32" s="137">
        <f t="shared" si="3"/>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4"/>
      <c r="AN32" s="214"/>
      <c r="AO32" s="214"/>
      <c r="AP32" s="214"/>
      <c r="AQ32" s="214"/>
      <c r="AR32" s="214"/>
      <c r="AS32" s="214"/>
      <c r="AT32" s="214"/>
      <c r="AU32" s="214"/>
      <c r="AV32" s="214"/>
      <c r="AW32" s="214"/>
      <c r="AX32" s="214"/>
      <c r="AY32" s="214"/>
      <c r="AZ32" s="214"/>
    </row>
    <row r="33" spans="1:52" x14ac:dyDescent="0.35">
      <c r="A33" s="27" t="str">
        <f>'VPS1'!A32</f>
        <v>-</v>
      </c>
      <c r="B33" s="28">
        <f>'VPS1'!B32</f>
        <v>0</v>
      </c>
      <c r="C33" s="28">
        <f>'VPS1'!C32</f>
        <v>0</v>
      </c>
      <c r="D33" s="27">
        <f>'VPS1'!D32</f>
        <v>0</v>
      </c>
      <c r="E33" s="27">
        <f>'VPS1'!E32</f>
        <v>0</v>
      </c>
      <c r="F33" s="5">
        <f>'VPS1'!F32</f>
        <v>0</v>
      </c>
      <c r="G33" s="5">
        <f t="shared" si="2"/>
        <v>0</v>
      </c>
      <c r="H33" s="137">
        <f t="shared" si="3"/>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4"/>
      <c r="AN33" s="214"/>
      <c r="AO33" s="214"/>
      <c r="AP33" s="214"/>
      <c r="AQ33" s="214"/>
      <c r="AR33" s="214"/>
      <c r="AS33" s="214"/>
      <c r="AT33" s="214"/>
      <c r="AU33" s="214"/>
      <c r="AV33" s="214"/>
      <c r="AW33" s="214"/>
      <c r="AX33" s="214"/>
      <c r="AY33" s="214"/>
      <c r="AZ33" s="214"/>
    </row>
    <row r="34" spans="1:52" x14ac:dyDescent="0.35">
      <c r="A34" s="27" t="str">
        <f>'VPS1'!A33</f>
        <v>-</v>
      </c>
      <c r="B34" s="28">
        <f>'VPS1'!B33</f>
        <v>0</v>
      </c>
      <c r="C34" s="28">
        <f>'VPS1'!C33</f>
        <v>0</v>
      </c>
      <c r="D34" s="27">
        <f>'VPS1'!D33</f>
        <v>0</v>
      </c>
      <c r="E34" s="27">
        <f>'VPS1'!E33</f>
        <v>0</v>
      </c>
      <c r="F34" s="5">
        <f>'VPS1'!F33</f>
        <v>0</v>
      </c>
      <c r="G34" s="5">
        <f t="shared" si="2"/>
        <v>0</v>
      </c>
      <c r="H34" s="137">
        <f t="shared" si="3"/>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4"/>
      <c r="AN34" s="214"/>
      <c r="AO34" s="214"/>
      <c r="AP34" s="214"/>
      <c r="AQ34" s="214"/>
      <c r="AR34" s="214"/>
      <c r="AS34" s="214"/>
      <c r="AT34" s="214"/>
      <c r="AU34" s="214"/>
      <c r="AV34" s="214"/>
      <c r="AW34" s="214"/>
      <c r="AX34" s="214"/>
      <c r="AY34" s="214"/>
      <c r="AZ34" s="214"/>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A27" zoomScaleNormal="100" workbookViewId="0">
      <selection activeCell="J41" sqref="J41"/>
    </sheetView>
  </sheetViews>
  <sheetFormatPr defaultColWidth="8.7265625" defaultRowHeight="11.5" x14ac:dyDescent="0.35"/>
  <cols>
    <col min="1" max="1" width="15.81640625" style="8" customWidth="1"/>
    <col min="2" max="2" width="22.81640625" style="8" customWidth="1"/>
    <col min="3" max="4" width="10.54296875" style="10" customWidth="1"/>
    <col min="5" max="5" width="21.17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15.72656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1" t="s">
        <v>255</v>
      </c>
      <c r="C1" s="270" t="s">
        <v>165</v>
      </c>
      <c r="D1" s="270"/>
      <c r="E1" s="270"/>
      <c r="F1" s="270"/>
      <c r="G1" s="270"/>
      <c r="H1" s="270"/>
      <c r="I1" s="270"/>
      <c r="J1" s="270"/>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33" si="0">CONCATENATE(C12,"-",G12)</f>
        <v>MAŽE-LEADER-19.2-6.4</v>
      </c>
      <c r="C12" s="113" t="str">
        <f t="shared" ref="C12:C33" si="1">LEFT(K12,4)</f>
        <v>MAŽE</v>
      </c>
      <c r="D12" s="113" t="str">
        <f>VLOOKUP(C12,Kodai_VVG!$C$4:$C$52,1,FALSE)</f>
        <v>MAŽE</v>
      </c>
      <c r="E12" s="113" t="str">
        <f>VLOOKUP(B12,Kodai_priem!$D$4:$D$564,1,FALSE)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75"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VLOOKUP(B13,Kodai_priem!$D$4:$D$564,1,FALSE)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VLOOKUP(B14,Kodai_priem!$D$4:$D$564,1,FALSE)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237" customFormat="1" x14ac:dyDescent="0.25">
      <c r="B15" s="246" t="str">
        <f t="shared" si="0"/>
        <v>MAŽE-LEADER-19.2-7.2</v>
      </c>
      <c r="C15" s="235" t="str">
        <f t="shared" si="1"/>
        <v>MAŽE</v>
      </c>
      <c r="D15" s="235" t="str">
        <f>VLOOKUP(C15,Kodai_VVG!$C$4:$C$52,1,FALSE)</f>
        <v>MAŽE</v>
      </c>
      <c r="E15" s="235" t="str">
        <f>VLOOKUP(B15,Kodai_priem!$D$4:$D$564,1,FALSE)</f>
        <v>Maže-LEADER-19.2-7.2</v>
      </c>
      <c r="F15" s="230" t="s">
        <v>1067</v>
      </c>
      <c r="G15" s="230" t="s">
        <v>994</v>
      </c>
      <c r="H15" s="231">
        <v>43252</v>
      </c>
      <c r="I15" s="230" t="s">
        <v>1083</v>
      </c>
      <c r="J15" s="230" t="s">
        <v>1084</v>
      </c>
      <c r="K15" s="230" t="s">
        <v>1085</v>
      </c>
      <c r="L15" s="230" t="s">
        <v>1086</v>
      </c>
      <c r="M15" s="230" t="s">
        <v>1087</v>
      </c>
      <c r="N15" s="232">
        <v>48809.5</v>
      </c>
      <c r="O15" s="233" t="s">
        <v>65</v>
      </c>
      <c r="P15" s="234" t="s">
        <v>75</v>
      </c>
      <c r="Q15" s="230" t="s">
        <v>180</v>
      </c>
      <c r="R15" s="230" t="s">
        <v>927</v>
      </c>
      <c r="S15" s="233" t="str">
        <f t="shared" si="2"/>
        <v>nepildyti</v>
      </c>
      <c r="T15" s="235" t="str">
        <f t="shared" si="2"/>
        <v>nepildyti</v>
      </c>
      <c r="U15" s="230" t="s">
        <v>1174</v>
      </c>
      <c r="V15" s="230">
        <v>60</v>
      </c>
      <c r="W15" s="232">
        <v>0</v>
      </c>
      <c r="X15" s="236">
        <v>43551</v>
      </c>
      <c r="Y15" s="236">
        <v>43584</v>
      </c>
      <c r="Z15" s="236"/>
      <c r="AA15" s="230"/>
      <c r="AB15" s="230"/>
      <c r="AC15" s="230"/>
      <c r="AD15" s="230"/>
      <c r="AE15" s="246">
        <f t="shared" si="3"/>
        <v>2018</v>
      </c>
      <c r="AF15" s="246">
        <f t="shared" si="4"/>
        <v>2019</v>
      </c>
      <c r="AG15" s="246">
        <f t="shared" si="5"/>
        <v>2019</v>
      </c>
      <c r="AH15" s="246">
        <f t="shared" si="6"/>
        <v>0</v>
      </c>
      <c r="AI15" s="246" t="str">
        <f t="shared" si="7"/>
        <v>taip</v>
      </c>
      <c r="AJ15" s="246" t="str">
        <f t="shared" si="8"/>
        <v>taip</v>
      </c>
      <c r="AK15" s="246"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VLOOKUP(B16,Kodai_priem!$D$4:$D$564,1,FALSE)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225">
        <v>44250</v>
      </c>
      <c r="AA16" s="115"/>
      <c r="AB16" s="115"/>
      <c r="AC16" s="115"/>
      <c r="AD16" s="115"/>
      <c r="AE16" s="27">
        <f t="shared" si="3"/>
        <v>2018</v>
      </c>
      <c r="AF16" s="27">
        <f t="shared" si="4"/>
        <v>2019</v>
      </c>
      <c r="AG16" s="27">
        <f t="shared" si="5"/>
        <v>2020</v>
      </c>
      <c r="AH16" s="227">
        <f t="shared" si="6"/>
        <v>2021</v>
      </c>
      <c r="AI16" s="27" t="str">
        <f t="shared" si="7"/>
        <v>taip</v>
      </c>
      <c r="AJ16" s="27" t="str">
        <f t="shared" si="8"/>
        <v>taip</v>
      </c>
      <c r="AK16" s="227" t="str">
        <f t="shared" si="9"/>
        <v>taip</v>
      </c>
    </row>
    <row r="17" spans="2:37" s="64" customFormat="1" x14ac:dyDescent="0.25">
      <c r="B17" s="38" t="str">
        <f t="shared" si="0"/>
        <v>MAŽE-LEADER-19.2-6.2</v>
      </c>
      <c r="C17" s="114" t="str">
        <f t="shared" si="1"/>
        <v>MAŽE</v>
      </c>
      <c r="D17" s="114" t="str">
        <f>VLOOKUP(C17,Kodai_VVG!$C$4:$C$52,1,FALSE)</f>
        <v>MAŽE</v>
      </c>
      <c r="E17" s="114" t="str">
        <f>VLOOKUP(B17,Kodai_priem!$D$4:$D$564,1,FALSE)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VLOOKUP(B18,Kodai_priem!$D$4:$D$564,1,FALSE)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VLOOKUP(B19,Kodai_priem!$D$4:$D$564,1,FALSE)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VLOOKUP(B20,Kodai_priem!$D$4:$D$564,1,FALSE)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225">
        <v>44433</v>
      </c>
      <c r="AA20" s="115">
        <v>2</v>
      </c>
      <c r="AB20" s="115">
        <v>15.38</v>
      </c>
      <c r="AC20" s="226">
        <v>2</v>
      </c>
      <c r="AD20" s="226">
        <v>10.48</v>
      </c>
      <c r="AE20" s="27">
        <f t="shared" si="3"/>
        <v>2018</v>
      </c>
      <c r="AF20" s="27">
        <f t="shared" si="4"/>
        <v>2019</v>
      </c>
      <c r="AG20" s="27">
        <f t="shared" si="5"/>
        <v>2019</v>
      </c>
      <c r="AH20" s="227">
        <f t="shared" si="6"/>
        <v>2021</v>
      </c>
      <c r="AI20" s="27" t="str">
        <f t="shared" si="7"/>
        <v>taip</v>
      </c>
      <c r="AJ20" s="27" t="str">
        <f t="shared" si="8"/>
        <v>taip</v>
      </c>
      <c r="AK20" s="227" t="str">
        <f t="shared" si="9"/>
        <v>taip</v>
      </c>
    </row>
    <row r="21" spans="2:37" s="64" customFormat="1" x14ac:dyDescent="0.25">
      <c r="B21" s="27" t="str">
        <f t="shared" si="0"/>
        <v>MAŽE-LEADER-19.2-SAVA-3</v>
      </c>
      <c r="C21" s="113" t="str">
        <f t="shared" si="1"/>
        <v>MAŽE</v>
      </c>
      <c r="D21" s="113" t="str">
        <f>VLOOKUP(C21,Kodai_VVG!$C$4:$C$52,1,FALSE)</f>
        <v>MAŽE</v>
      </c>
      <c r="E21" s="113" t="str">
        <f>VLOOKUP(B21,Kodai_priem!$D$4:$D$564,1,FALSE)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VLOOKUP(B22,Kodai_priem!$D$4:$D$564,1,FALSE)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237" customFormat="1" x14ac:dyDescent="0.25">
      <c r="B23" s="228" t="str">
        <f t="shared" si="0"/>
        <v>MAŽE-LEADER-19.2-6.4</v>
      </c>
      <c r="C23" s="229" t="str">
        <f t="shared" si="1"/>
        <v>MAŽE</v>
      </c>
      <c r="D23" s="229" t="str">
        <f>VLOOKUP(C23,Kodai_VVG!$C$4:$C$52,1,FALSE)</f>
        <v>MAŽE</v>
      </c>
      <c r="E23" s="229" t="str">
        <f>VLOOKUP(B23,Kodai_priem!$D$4:$D$564,1,FALSE)</f>
        <v>Maže-LEADER-19.2-6.4</v>
      </c>
      <c r="F23" s="230" t="s">
        <v>1067</v>
      </c>
      <c r="G23" s="230" t="s">
        <v>992</v>
      </c>
      <c r="H23" s="231">
        <v>43641</v>
      </c>
      <c r="I23" s="230" t="s">
        <v>1123</v>
      </c>
      <c r="J23" s="230"/>
      <c r="K23" s="230" t="s">
        <v>1124</v>
      </c>
      <c r="L23" s="230" t="s">
        <v>1125</v>
      </c>
      <c r="M23" s="230" t="s">
        <v>1126</v>
      </c>
      <c r="N23" s="232">
        <v>68298</v>
      </c>
      <c r="O23" s="233" t="s">
        <v>65</v>
      </c>
      <c r="P23" s="234" t="s">
        <v>74</v>
      </c>
      <c r="Q23" s="230" t="s">
        <v>181</v>
      </c>
      <c r="R23" s="230" t="s">
        <v>181</v>
      </c>
      <c r="S23" s="233" t="s">
        <v>100</v>
      </c>
      <c r="T23" s="235" t="s">
        <v>100</v>
      </c>
      <c r="U23" s="230" t="s">
        <v>1174</v>
      </c>
      <c r="V23" s="230">
        <v>75</v>
      </c>
      <c r="W23" s="232">
        <v>0</v>
      </c>
      <c r="X23" s="236">
        <v>43745</v>
      </c>
      <c r="Y23" s="236">
        <v>43761</v>
      </c>
      <c r="Z23" s="236"/>
      <c r="AA23" s="230">
        <v>1.5</v>
      </c>
      <c r="AB23" s="230">
        <v>2.5</v>
      </c>
      <c r="AC23" s="230"/>
      <c r="AD23" s="230"/>
      <c r="AE23" s="228">
        <f t="shared" si="3"/>
        <v>2019</v>
      </c>
      <c r="AF23" s="228">
        <f t="shared" si="4"/>
        <v>2019</v>
      </c>
      <c r="AG23" s="228">
        <f t="shared" si="5"/>
        <v>2019</v>
      </c>
      <c r="AH23" s="228">
        <f t="shared" si="6"/>
        <v>0</v>
      </c>
      <c r="AI23" s="228" t="str">
        <f t="shared" si="7"/>
        <v>taip</v>
      </c>
      <c r="AJ23" s="228" t="str">
        <f t="shared" si="8"/>
        <v>taip</v>
      </c>
      <c r="AK23" s="228"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VLOOKUP(B24,Kodai_priem!$D$4:$D$564,1,FALSE)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VLOOKUP(B25,Kodai_priem!$D$4:$D$564,1,FALSE)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c r="AA25" s="115">
        <v>1.5</v>
      </c>
      <c r="AB25" s="115">
        <v>1.5</v>
      </c>
      <c r="AC25" s="115"/>
      <c r="AD25" s="115"/>
      <c r="AE25" s="27">
        <f t="shared" si="3"/>
        <v>2019</v>
      </c>
      <c r="AF25" s="27">
        <f t="shared" si="4"/>
        <v>2019</v>
      </c>
      <c r="AG25" s="27">
        <f t="shared" si="5"/>
        <v>2019</v>
      </c>
      <c r="AH25" s="27">
        <f t="shared" si="6"/>
        <v>0</v>
      </c>
      <c r="AI25" s="27" t="str">
        <f t="shared" si="7"/>
        <v>taip</v>
      </c>
      <c r="AJ25" s="27" t="str">
        <f t="shared" si="8"/>
        <v>taip</v>
      </c>
      <c r="AK25" s="27" t="str">
        <f t="shared" si="9"/>
        <v>ne</v>
      </c>
    </row>
    <row r="26" spans="2:37" s="64" customFormat="1" x14ac:dyDescent="0.25">
      <c r="B26" s="27" t="str">
        <f t="shared" si="0"/>
        <v>MAŽE-LEADER-19.2-7.6</v>
      </c>
      <c r="C26" s="113" t="str">
        <f t="shared" si="1"/>
        <v>MAŽE</v>
      </c>
      <c r="D26" s="113" t="str">
        <f>VLOOKUP(C26,Kodai_VVG!$C$4:$C$52,1,FALSE)</f>
        <v>MAŽE</v>
      </c>
      <c r="E26" s="113" t="str">
        <f>VLOOKUP(B26,Kodai_priem!$D$4:$D$564,1,FALSE)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1174</v>
      </c>
      <c r="V26" s="115">
        <v>90</v>
      </c>
      <c r="W26" s="116">
        <v>48810</v>
      </c>
      <c r="X26" s="153">
        <v>43839</v>
      </c>
      <c r="Y26" s="153">
        <v>43853</v>
      </c>
      <c r="Z26" s="225">
        <v>44202</v>
      </c>
      <c r="AA26" s="115"/>
      <c r="AB26" s="115"/>
      <c r="AC26" s="115"/>
      <c r="AD26" s="115"/>
      <c r="AE26" s="27">
        <f t="shared" si="3"/>
        <v>2019</v>
      </c>
      <c r="AF26" s="27">
        <f t="shared" si="4"/>
        <v>2020</v>
      </c>
      <c r="AG26" s="27">
        <f t="shared" si="5"/>
        <v>2020</v>
      </c>
      <c r="AH26" s="227">
        <v>2021</v>
      </c>
      <c r="AI26" s="27" t="str">
        <f t="shared" si="7"/>
        <v>taip</v>
      </c>
      <c r="AJ26" s="27" t="str">
        <f t="shared" si="8"/>
        <v>taip</v>
      </c>
      <c r="AK26" s="2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VLOOKUP(B27,Kodai_priem!$D$4:$D$564,1,FALSE)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1174</v>
      </c>
      <c r="V27" s="115">
        <v>90</v>
      </c>
      <c r="W27" s="116">
        <v>46857</v>
      </c>
      <c r="X27" s="153">
        <v>43839</v>
      </c>
      <c r="Y27" s="153">
        <v>43854</v>
      </c>
      <c r="Z27" s="225">
        <v>44425</v>
      </c>
      <c r="AA27" s="115"/>
      <c r="AB27" s="115"/>
      <c r="AC27" s="115"/>
      <c r="AD27" s="115"/>
      <c r="AE27" s="27">
        <f t="shared" si="3"/>
        <v>2019</v>
      </c>
      <c r="AF27" s="27">
        <f t="shared" si="4"/>
        <v>2020</v>
      </c>
      <c r="AG27" s="27">
        <f t="shared" si="5"/>
        <v>2020</v>
      </c>
      <c r="AH27" s="227">
        <f t="shared" si="6"/>
        <v>2021</v>
      </c>
      <c r="AI27" s="27" t="str">
        <f t="shared" si="7"/>
        <v>taip</v>
      </c>
      <c r="AJ27" s="27" t="str">
        <f t="shared" si="8"/>
        <v>taip</v>
      </c>
      <c r="AK27" s="227" t="str">
        <f t="shared" si="9"/>
        <v>taip</v>
      </c>
    </row>
    <row r="28" spans="2:37" s="64" customFormat="1" x14ac:dyDescent="0.25">
      <c r="B28" s="27" t="str">
        <f t="shared" si="0"/>
        <v>MAŽE-LEADER-19.2-6.4</v>
      </c>
      <c r="C28" s="113" t="str">
        <f t="shared" si="1"/>
        <v>MAŽE</v>
      </c>
      <c r="D28" s="113" t="str">
        <f>VLOOKUP(C28,Kodai_VVG!$C$4:$C$52,1,FALSE)</f>
        <v>MAŽE</v>
      </c>
      <c r="E28" s="113" t="str">
        <f>VLOOKUP(B28,Kodai_priem!$D$4:$D$564,1,FALSE)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VLOOKUP(B29,Kodai_priem!$D$4:$D$564,1,FALSE)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VLOOKUP(B30,Kodai_priem!$D$4:$D$564,1,FALSE)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VLOOKUP(B31,Kodai_priem!$D$4:$D$564,1,FALSE)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225">
        <v>44489</v>
      </c>
      <c r="AA31" s="115">
        <v>2</v>
      </c>
      <c r="AB31" s="115">
        <v>2.15</v>
      </c>
      <c r="AC31" s="226">
        <v>2</v>
      </c>
      <c r="AD31" s="226">
        <v>2.15</v>
      </c>
      <c r="AE31" s="27">
        <f t="shared" si="3"/>
        <v>2019</v>
      </c>
      <c r="AF31" s="27">
        <f t="shared" si="4"/>
        <v>2019</v>
      </c>
      <c r="AG31" s="27">
        <f t="shared" si="5"/>
        <v>2019</v>
      </c>
      <c r="AH31" s="227">
        <f t="shared" si="6"/>
        <v>2021</v>
      </c>
      <c r="AI31" s="27" t="str">
        <f t="shared" si="7"/>
        <v>taip</v>
      </c>
      <c r="AJ31" s="27" t="str">
        <f t="shared" si="8"/>
        <v>taip</v>
      </c>
      <c r="AK31" s="227" t="str">
        <f t="shared" si="9"/>
        <v>taip</v>
      </c>
    </row>
    <row r="32" spans="2:37" s="237" customFormat="1" x14ac:dyDescent="0.25">
      <c r="B32" s="228" t="str">
        <f t="shared" si="0"/>
        <v>MAŽE-LEADER-19.2-6.4</v>
      </c>
      <c r="C32" s="229" t="str">
        <f t="shared" si="1"/>
        <v>MAŽE</v>
      </c>
      <c r="D32" s="229" t="str">
        <f>VLOOKUP(C32,Kodai_VVG!$C$4:$C$52,1,FALSE)</f>
        <v>MAŽE</v>
      </c>
      <c r="E32" s="229" t="str">
        <f>VLOOKUP(B32,Kodai_priem!$D$4:$D$564,1,FALSE)</f>
        <v>Maže-LEADER-19.2-6.4</v>
      </c>
      <c r="F32" s="230" t="s">
        <v>1067</v>
      </c>
      <c r="G32" s="230" t="s">
        <v>992</v>
      </c>
      <c r="H32" s="231">
        <v>43641</v>
      </c>
      <c r="I32" s="230" t="s">
        <v>1166</v>
      </c>
      <c r="J32" s="230" t="s">
        <v>1167</v>
      </c>
      <c r="K32" s="230" t="s">
        <v>1168</v>
      </c>
      <c r="L32" s="230" t="s">
        <v>1169</v>
      </c>
      <c r="M32" s="230" t="s">
        <v>1170</v>
      </c>
      <c r="N32" s="232">
        <v>54568</v>
      </c>
      <c r="O32" s="233" t="s">
        <v>65</v>
      </c>
      <c r="P32" s="234" t="s">
        <v>74</v>
      </c>
      <c r="Q32" s="230" t="s">
        <v>180</v>
      </c>
      <c r="R32" s="230" t="s">
        <v>98</v>
      </c>
      <c r="S32" s="233" t="str">
        <f t="shared" si="2"/>
        <v>nepildyti</v>
      </c>
      <c r="T32" s="235" t="str">
        <f t="shared" si="2"/>
        <v>nepildyti</v>
      </c>
      <c r="U32" s="230" t="s">
        <v>1174</v>
      </c>
      <c r="V32" s="230">
        <v>80</v>
      </c>
      <c r="W32" s="232">
        <v>0</v>
      </c>
      <c r="X32" s="236">
        <v>43745</v>
      </c>
      <c r="Y32" s="236">
        <v>43761</v>
      </c>
      <c r="Z32" s="236"/>
      <c r="AA32" s="230">
        <v>2</v>
      </c>
      <c r="AB32" s="230">
        <v>14.2</v>
      </c>
      <c r="AC32" s="230"/>
      <c r="AD32" s="230"/>
      <c r="AE32" s="228">
        <f t="shared" si="3"/>
        <v>2019</v>
      </c>
      <c r="AF32" s="228">
        <f t="shared" si="4"/>
        <v>2019</v>
      </c>
      <c r="AG32" s="228">
        <f t="shared" si="5"/>
        <v>2019</v>
      </c>
      <c r="AH32" s="228">
        <f t="shared" si="6"/>
        <v>0</v>
      </c>
      <c r="AI32" s="228" t="str">
        <f t="shared" si="7"/>
        <v>taip</v>
      </c>
      <c r="AJ32" s="228" t="str">
        <f t="shared" si="8"/>
        <v>taip</v>
      </c>
      <c r="AK32" s="228"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VLOOKUP(B33,Kodai_priem!$D$4:$D$564,1,FALSE)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225">
        <v>44373</v>
      </c>
      <c r="AA33" s="115"/>
      <c r="AB33" s="115"/>
      <c r="AC33" s="115"/>
      <c r="AD33" s="115"/>
      <c r="AE33" s="27">
        <f t="shared" si="3"/>
        <v>2019</v>
      </c>
      <c r="AF33" s="27">
        <f t="shared" si="4"/>
        <v>2019</v>
      </c>
      <c r="AG33" s="27">
        <f t="shared" si="5"/>
        <v>2019</v>
      </c>
      <c r="AH33" s="227">
        <f t="shared" si="6"/>
        <v>2021</v>
      </c>
      <c r="AI33" s="27" t="str">
        <f t="shared" si="7"/>
        <v>taip</v>
      </c>
      <c r="AJ33" s="27" t="str">
        <f t="shared" si="8"/>
        <v>taip</v>
      </c>
      <c r="AK33" s="227" t="str">
        <f t="shared" si="9"/>
        <v>taip</v>
      </c>
    </row>
    <row r="34" spans="2:37" s="64" customFormat="1" x14ac:dyDescent="0.25">
      <c r="B34" s="27" t="s">
        <v>1183</v>
      </c>
      <c r="C34" s="113" t="s">
        <v>335</v>
      </c>
      <c r="D34" s="113" t="s">
        <v>335</v>
      </c>
      <c r="E34" s="113" t="s">
        <v>801</v>
      </c>
      <c r="F34" s="115" t="s">
        <v>1067</v>
      </c>
      <c r="G34" s="115" t="s">
        <v>996</v>
      </c>
      <c r="H34" s="39">
        <v>43798</v>
      </c>
      <c r="I34" s="115" t="s">
        <v>1184</v>
      </c>
      <c r="J34" s="216">
        <v>302572241</v>
      </c>
      <c r="K34" s="115" t="s">
        <v>1185</v>
      </c>
      <c r="L34" s="115" t="s">
        <v>1186</v>
      </c>
      <c r="M34" s="115" t="s">
        <v>1187</v>
      </c>
      <c r="N34" s="116">
        <v>11926.38</v>
      </c>
      <c r="O34" s="117" t="s">
        <v>65</v>
      </c>
      <c r="P34" s="118" t="s">
        <v>71</v>
      </c>
      <c r="Q34" s="115" t="s">
        <v>180</v>
      </c>
      <c r="R34" s="115" t="s">
        <v>928</v>
      </c>
      <c r="S34" s="117" t="str">
        <f t="shared" si="2"/>
        <v>nepildyti</v>
      </c>
      <c r="T34" s="114" t="str">
        <f t="shared" si="2"/>
        <v>nepildyti</v>
      </c>
      <c r="U34" s="115" t="s">
        <v>1174</v>
      </c>
      <c r="V34" s="115">
        <v>60</v>
      </c>
      <c r="W34" s="116">
        <v>11926.38</v>
      </c>
      <c r="X34" s="153">
        <v>43945</v>
      </c>
      <c r="Y34" s="153">
        <v>43948</v>
      </c>
      <c r="Z34" s="225">
        <v>44323</v>
      </c>
      <c r="AA34" s="115"/>
      <c r="AB34" s="115"/>
      <c r="AC34" s="115"/>
      <c r="AD34" s="115"/>
      <c r="AE34" s="27">
        <f t="shared" si="3"/>
        <v>2019</v>
      </c>
      <c r="AF34" s="27">
        <f t="shared" si="4"/>
        <v>2020</v>
      </c>
      <c r="AG34" s="27">
        <f t="shared" si="5"/>
        <v>2020</v>
      </c>
      <c r="AH34" s="227">
        <f t="shared" si="6"/>
        <v>2021</v>
      </c>
      <c r="AI34" s="27" t="str">
        <f t="shared" si="7"/>
        <v>taip</v>
      </c>
      <c r="AJ34" s="27" t="str">
        <f t="shared" si="8"/>
        <v>taip</v>
      </c>
      <c r="AK34" s="227" t="str">
        <f t="shared" si="9"/>
        <v>taip</v>
      </c>
    </row>
    <row r="35" spans="2:37" s="64" customFormat="1" x14ac:dyDescent="0.25">
      <c r="B35" s="27" t="s">
        <v>1183</v>
      </c>
      <c r="C35" s="113" t="s">
        <v>335</v>
      </c>
      <c r="D35" s="113" t="s">
        <v>335</v>
      </c>
      <c r="E35" s="113" t="s">
        <v>801</v>
      </c>
      <c r="F35" s="115" t="s">
        <v>1067</v>
      </c>
      <c r="G35" s="115" t="s">
        <v>996</v>
      </c>
      <c r="H35" s="39">
        <v>43798</v>
      </c>
      <c r="I35" s="115" t="s">
        <v>1188</v>
      </c>
      <c r="J35" s="216">
        <v>305186533</v>
      </c>
      <c r="K35" s="115" t="s">
        <v>1189</v>
      </c>
      <c r="L35" s="115" t="s">
        <v>1190</v>
      </c>
      <c r="M35" s="115" t="s">
        <v>1191</v>
      </c>
      <c r="N35" s="116">
        <v>11926.3</v>
      </c>
      <c r="O35" s="117" t="s">
        <v>65</v>
      </c>
      <c r="P35" s="118" t="s">
        <v>71</v>
      </c>
      <c r="Q35" s="115" t="s">
        <v>180</v>
      </c>
      <c r="R35" s="115" t="s">
        <v>928</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1183</v>
      </c>
      <c r="C36" s="113" t="s">
        <v>335</v>
      </c>
      <c r="D36" s="113" t="s">
        <v>335</v>
      </c>
      <c r="E36" s="113" t="s">
        <v>801</v>
      </c>
      <c r="F36" s="115" t="s">
        <v>1067</v>
      </c>
      <c r="G36" s="115" t="s">
        <v>996</v>
      </c>
      <c r="H36" s="39">
        <v>43798</v>
      </c>
      <c r="I36" s="115" t="s">
        <v>1192</v>
      </c>
      <c r="J36" s="216">
        <v>167385935</v>
      </c>
      <c r="K36" s="115" t="s">
        <v>1193</v>
      </c>
      <c r="L36" s="115" t="s">
        <v>1194</v>
      </c>
      <c r="M36" s="115" t="s">
        <v>1195</v>
      </c>
      <c r="N36" s="116">
        <v>11927</v>
      </c>
      <c r="O36" s="117" t="s">
        <v>65</v>
      </c>
      <c r="P36" s="118" t="s">
        <v>71</v>
      </c>
      <c r="Q36" s="115" t="s">
        <v>180</v>
      </c>
      <c r="R36" s="115" t="s">
        <v>66</v>
      </c>
      <c r="S36" s="117" t="str">
        <f t="shared" si="2"/>
        <v>nepildyti</v>
      </c>
      <c r="T36" s="114" t="str">
        <f t="shared" si="2"/>
        <v>nepildyti</v>
      </c>
      <c r="U36" s="115" t="s">
        <v>1174</v>
      </c>
      <c r="V36" s="115">
        <v>70</v>
      </c>
      <c r="W36" s="116">
        <v>11927</v>
      </c>
      <c r="X36" s="153">
        <v>43945</v>
      </c>
      <c r="Y36" s="153">
        <v>43948</v>
      </c>
      <c r="Z36" s="153"/>
      <c r="AA36" s="115"/>
      <c r="AB36" s="115"/>
      <c r="AC36" s="115"/>
      <c r="AD36" s="115"/>
      <c r="AE36" s="27">
        <f t="shared" si="3"/>
        <v>2019</v>
      </c>
      <c r="AF36" s="27">
        <f t="shared" si="4"/>
        <v>2020</v>
      </c>
      <c r="AG36" s="27">
        <f t="shared" si="5"/>
        <v>2020</v>
      </c>
      <c r="AH36" s="27">
        <f t="shared" si="6"/>
        <v>0</v>
      </c>
      <c r="AI36" s="27" t="str">
        <f t="shared" si="7"/>
        <v>taip</v>
      </c>
      <c r="AJ36" s="27" t="str">
        <f t="shared" si="8"/>
        <v>taip</v>
      </c>
      <c r="AK36" s="27" t="str">
        <f t="shared" si="9"/>
        <v>ne</v>
      </c>
    </row>
    <row r="37" spans="2:37" s="64" customFormat="1" x14ac:dyDescent="0.25">
      <c r="B37" s="27" t="s">
        <v>1183</v>
      </c>
      <c r="C37" s="113" t="s">
        <v>335</v>
      </c>
      <c r="D37" s="113" t="s">
        <v>335</v>
      </c>
      <c r="E37" s="113" t="s">
        <v>801</v>
      </c>
      <c r="F37" s="115" t="s">
        <v>1067</v>
      </c>
      <c r="G37" s="115" t="s">
        <v>996</v>
      </c>
      <c r="H37" s="39">
        <v>43798</v>
      </c>
      <c r="I37" s="115" t="s">
        <v>1196</v>
      </c>
      <c r="J37" s="216">
        <v>167396230</v>
      </c>
      <c r="K37" s="115" t="s">
        <v>1197</v>
      </c>
      <c r="L37" s="115" t="s">
        <v>1198</v>
      </c>
      <c r="M37" s="115" t="s">
        <v>1199</v>
      </c>
      <c r="N37" s="116">
        <v>11926.54</v>
      </c>
      <c r="O37" s="117" t="s">
        <v>65</v>
      </c>
      <c r="P37" s="118" t="s">
        <v>71</v>
      </c>
      <c r="Q37" s="115" t="s">
        <v>180</v>
      </c>
      <c r="R37" s="115" t="s">
        <v>66</v>
      </c>
      <c r="S37" s="117" t="str">
        <f t="shared" si="2"/>
        <v>nepildyti</v>
      </c>
      <c r="T37" s="114" t="str">
        <f t="shared" si="2"/>
        <v>nepildyti</v>
      </c>
      <c r="U37" s="115" t="s">
        <v>1174</v>
      </c>
      <c r="V37" s="115">
        <v>60</v>
      </c>
      <c r="W37" s="116">
        <v>11927</v>
      </c>
      <c r="X37" s="153">
        <v>43945</v>
      </c>
      <c r="Y37" s="153">
        <v>43948</v>
      </c>
      <c r="Z37" s="225">
        <v>44253</v>
      </c>
      <c r="AA37" s="115"/>
      <c r="AB37" s="115"/>
      <c r="AC37" s="115"/>
      <c r="AD37" s="115"/>
      <c r="AE37" s="27">
        <f t="shared" si="3"/>
        <v>2019</v>
      </c>
      <c r="AF37" s="27">
        <f t="shared" si="4"/>
        <v>2020</v>
      </c>
      <c r="AG37" s="27">
        <f t="shared" si="5"/>
        <v>2020</v>
      </c>
      <c r="AH37" s="227">
        <f t="shared" si="6"/>
        <v>2021</v>
      </c>
      <c r="AI37" s="27" t="str">
        <f t="shared" si="7"/>
        <v>taip</v>
      </c>
      <c r="AJ37" s="27" t="str">
        <f t="shared" si="8"/>
        <v>taip</v>
      </c>
      <c r="AK37" s="227" t="str">
        <f t="shared" si="9"/>
        <v>taip</v>
      </c>
    </row>
    <row r="38" spans="2:37" s="64" customFormat="1" x14ac:dyDescent="0.25">
      <c r="B38" s="27" t="s">
        <v>1183</v>
      </c>
      <c r="C38" s="113" t="s">
        <v>335</v>
      </c>
      <c r="D38" s="113" t="s">
        <v>335</v>
      </c>
      <c r="E38" s="113" t="s">
        <v>801</v>
      </c>
      <c r="F38" s="115" t="s">
        <v>1067</v>
      </c>
      <c r="G38" s="115" t="s">
        <v>996</v>
      </c>
      <c r="H38" s="39">
        <v>43798</v>
      </c>
      <c r="I38" s="115" t="s">
        <v>1200</v>
      </c>
      <c r="J38" s="216">
        <v>167390163</v>
      </c>
      <c r="K38" s="115" t="s">
        <v>1201</v>
      </c>
      <c r="L38" s="115" t="s">
        <v>1202</v>
      </c>
      <c r="M38" s="115" t="s">
        <v>1203</v>
      </c>
      <c r="N38" s="116">
        <v>11962.33</v>
      </c>
      <c r="O38" s="117" t="s">
        <v>65</v>
      </c>
      <c r="P38" s="118" t="s">
        <v>71</v>
      </c>
      <c r="Q38" s="115" t="s">
        <v>180</v>
      </c>
      <c r="R38" s="115" t="s">
        <v>928</v>
      </c>
      <c r="S38" s="117" t="str">
        <f t="shared" si="2"/>
        <v>nepildyti</v>
      </c>
      <c r="T38" s="114" t="str">
        <f t="shared" si="2"/>
        <v>nepildyti</v>
      </c>
      <c r="U38" s="115" t="s">
        <v>1174</v>
      </c>
      <c r="V38" s="115">
        <v>60</v>
      </c>
      <c r="W38" s="217" t="s">
        <v>1204</v>
      </c>
      <c r="X38" s="153">
        <v>43945</v>
      </c>
      <c r="Y38" s="153">
        <v>43948</v>
      </c>
      <c r="Z38" s="225">
        <v>44496</v>
      </c>
      <c r="AA38" s="115"/>
      <c r="AB38" s="115"/>
      <c r="AC38" s="115"/>
      <c r="AD38" s="115"/>
      <c r="AE38" s="27">
        <f t="shared" si="3"/>
        <v>2019</v>
      </c>
      <c r="AF38" s="27">
        <f t="shared" si="4"/>
        <v>2020</v>
      </c>
      <c r="AG38" s="27">
        <f t="shared" si="5"/>
        <v>2020</v>
      </c>
      <c r="AH38" s="227">
        <f t="shared" si="6"/>
        <v>2021</v>
      </c>
      <c r="AI38" s="27" t="str">
        <f t="shared" si="7"/>
        <v>taip</v>
      </c>
      <c r="AJ38" s="27" t="str">
        <f t="shared" si="8"/>
        <v>taip</v>
      </c>
      <c r="AK38" s="227" t="str">
        <f t="shared" si="9"/>
        <v>taip</v>
      </c>
    </row>
    <row r="39" spans="2:37" s="64" customFormat="1" x14ac:dyDescent="0.25">
      <c r="B39" s="27" t="s">
        <v>1205</v>
      </c>
      <c r="C39" s="113" t="s">
        <v>335</v>
      </c>
      <c r="D39" s="113" t="s">
        <v>335</v>
      </c>
      <c r="E39" s="113" t="s">
        <v>791</v>
      </c>
      <c r="F39" s="115" t="s">
        <v>1067</v>
      </c>
      <c r="G39" s="115" t="s">
        <v>991</v>
      </c>
      <c r="H39" s="39">
        <v>44083</v>
      </c>
      <c r="I39" s="115" t="s">
        <v>1206</v>
      </c>
      <c r="J39" s="216"/>
      <c r="K39" s="115" t="s">
        <v>1207</v>
      </c>
      <c r="L39" s="115" t="s">
        <v>1208</v>
      </c>
      <c r="M39" s="115" t="s">
        <v>1209</v>
      </c>
      <c r="N39" s="116">
        <v>13230</v>
      </c>
      <c r="O39" s="117" t="s">
        <v>65</v>
      </c>
      <c r="P39" s="118" t="s">
        <v>74</v>
      </c>
      <c r="Q39" s="115" t="s">
        <v>181</v>
      </c>
      <c r="R39" s="115" t="s">
        <v>181</v>
      </c>
      <c r="S39" s="117" t="s">
        <v>100</v>
      </c>
      <c r="T39" s="114" t="s">
        <v>100</v>
      </c>
      <c r="U39" s="115" t="s">
        <v>1174</v>
      </c>
      <c r="V39" s="115">
        <v>50</v>
      </c>
      <c r="W39" s="116">
        <v>13230</v>
      </c>
      <c r="X39" s="153">
        <v>44181</v>
      </c>
      <c r="Y39" s="153">
        <v>44192</v>
      </c>
      <c r="Z39" s="225">
        <v>44336</v>
      </c>
      <c r="AA39" s="115">
        <v>0.3</v>
      </c>
      <c r="AB39" s="115">
        <v>0.3</v>
      </c>
      <c r="AC39" s="226">
        <v>0.3</v>
      </c>
      <c r="AD39" s="226">
        <v>0.3</v>
      </c>
      <c r="AE39" s="27">
        <f t="shared" si="3"/>
        <v>2020</v>
      </c>
      <c r="AF39" s="27">
        <f t="shared" si="4"/>
        <v>2020</v>
      </c>
      <c r="AG39" s="27">
        <f t="shared" si="5"/>
        <v>2020</v>
      </c>
      <c r="AH39" s="227">
        <f t="shared" si="6"/>
        <v>2021</v>
      </c>
      <c r="AI39" s="27" t="str">
        <f t="shared" si="7"/>
        <v>taip</v>
      </c>
      <c r="AJ39" s="27" t="str">
        <f t="shared" si="8"/>
        <v>taip</v>
      </c>
      <c r="AK39" s="227" t="str">
        <f t="shared" si="9"/>
        <v>taip</v>
      </c>
    </row>
    <row r="40" spans="2:37" s="64" customFormat="1" x14ac:dyDescent="0.25">
      <c r="B40" s="27" t="s">
        <v>1205</v>
      </c>
      <c r="C40" s="113" t="s">
        <v>335</v>
      </c>
      <c r="D40" s="113" t="s">
        <v>335</v>
      </c>
      <c r="E40" s="113" t="s">
        <v>791</v>
      </c>
      <c r="F40" s="115" t="s">
        <v>1067</v>
      </c>
      <c r="G40" s="115" t="s">
        <v>991</v>
      </c>
      <c r="H40" s="39">
        <v>44083</v>
      </c>
      <c r="I40" s="115" t="s">
        <v>1210</v>
      </c>
      <c r="J40" s="216">
        <v>305436474</v>
      </c>
      <c r="K40" s="115" t="s">
        <v>1211</v>
      </c>
      <c r="L40" s="115" t="s">
        <v>1212</v>
      </c>
      <c r="M40" s="115" t="s">
        <v>1213</v>
      </c>
      <c r="N40" s="116">
        <v>27012</v>
      </c>
      <c r="O40" s="117" t="s">
        <v>65</v>
      </c>
      <c r="P40" s="118" t="s">
        <v>74</v>
      </c>
      <c r="Q40" s="115" t="s">
        <v>180</v>
      </c>
      <c r="R40" s="115" t="s">
        <v>98</v>
      </c>
      <c r="S40" s="117" t="str">
        <f t="shared" si="2"/>
        <v>nepildyti</v>
      </c>
      <c r="T40" s="114" t="str">
        <f t="shared" si="2"/>
        <v>nepildyti</v>
      </c>
      <c r="U40" s="115" t="s">
        <v>1174</v>
      </c>
      <c r="V40" s="115">
        <v>75</v>
      </c>
      <c r="W40" s="116">
        <v>27012</v>
      </c>
      <c r="X40" s="153">
        <v>44181</v>
      </c>
      <c r="Y40" s="153">
        <v>44202</v>
      </c>
      <c r="Z40" s="153"/>
      <c r="AA40" s="115">
        <v>2</v>
      </c>
      <c r="AB40" s="115">
        <v>2.1</v>
      </c>
      <c r="AC40" s="115"/>
      <c r="AD40" s="115"/>
      <c r="AE40" s="27">
        <f t="shared" si="3"/>
        <v>2020</v>
      </c>
      <c r="AF40" s="27">
        <f t="shared" si="4"/>
        <v>2020</v>
      </c>
      <c r="AG40" s="27">
        <f t="shared" si="5"/>
        <v>2021</v>
      </c>
      <c r="AH40" s="27">
        <f t="shared" si="6"/>
        <v>0</v>
      </c>
      <c r="AI40" s="27" t="str">
        <f t="shared" si="7"/>
        <v>taip</v>
      </c>
      <c r="AJ40" s="27" t="str">
        <f t="shared" si="8"/>
        <v>taip</v>
      </c>
      <c r="AK40" s="27" t="str">
        <f t="shared" si="9"/>
        <v>ne</v>
      </c>
    </row>
    <row r="41" spans="2:37" s="64" customFormat="1" x14ac:dyDescent="0.25">
      <c r="B41" s="27" t="s">
        <v>1214</v>
      </c>
      <c r="C41" s="113" t="s">
        <v>335</v>
      </c>
      <c r="D41" s="113" t="s">
        <v>335</v>
      </c>
      <c r="E41" s="113" t="s">
        <v>792</v>
      </c>
      <c r="F41" s="115" t="s">
        <v>1067</v>
      </c>
      <c r="G41" s="115" t="s">
        <v>992</v>
      </c>
      <c r="H41" s="39">
        <v>43963</v>
      </c>
      <c r="I41" s="115" t="s">
        <v>1215</v>
      </c>
      <c r="J41" s="216"/>
      <c r="K41" s="115" t="s">
        <v>1216</v>
      </c>
      <c r="L41" s="115" t="s">
        <v>1217</v>
      </c>
      <c r="M41" s="115" t="s">
        <v>1218</v>
      </c>
      <c r="N41" s="116">
        <v>74705</v>
      </c>
      <c r="O41" s="117" t="s">
        <v>65</v>
      </c>
      <c r="P41" s="118" t="s">
        <v>74</v>
      </c>
      <c r="Q41" s="115" t="s">
        <v>181</v>
      </c>
      <c r="R41" s="115" t="s">
        <v>181</v>
      </c>
      <c r="S41" s="117" t="s">
        <v>101</v>
      </c>
      <c r="T41" s="114" t="s">
        <v>101</v>
      </c>
      <c r="U41" s="115" t="s">
        <v>1174</v>
      </c>
      <c r="V41" s="115">
        <v>100</v>
      </c>
      <c r="W41" s="116">
        <v>74705</v>
      </c>
      <c r="X41" s="153">
        <v>44088</v>
      </c>
      <c r="Y41" s="153">
        <v>44113</v>
      </c>
      <c r="Z41" s="153"/>
      <c r="AA41" s="115">
        <v>2</v>
      </c>
      <c r="AB41" s="115">
        <v>3</v>
      </c>
      <c r="AC41" s="115"/>
      <c r="AD41" s="115"/>
      <c r="AE41" s="27">
        <f t="shared" si="3"/>
        <v>2020</v>
      </c>
      <c r="AF41" s="27">
        <f t="shared" si="4"/>
        <v>2020</v>
      </c>
      <c r="AG41" s="27">
        <f t="shared" si="5"/>
        <v>2020</v>
      </c>
      <c r="AH41" s="27">
        <f t="shared" si="6"/>
        <v>0</v>
      </c>
      <c r="AI41" s="27" t="str">
        <f t="shared" si="7"/>
        <v>taip</v>
      </c>
      <c r="AJ41" s="27" t="str">
        <f t="shared" si="8"/>
        <v>taip</v>
      </c>
      <c r="AK41" s="27" t="str">
        <f t="shared" si="9"/>
        <v>ne</v>
      </c>
    </row>
    <row r="42" spans="2:37" s="64" customFormat="1" x14ac:dyDescent="0.25">
      <c r="B42" s="27" t="s">
        <v>1205</v>
      </c>
      <c r="C42" s="113" t="s">
        <v>335</v>
      </c>
      <c r="D42" s="113" t="s">
        <v>335</v>
      </c>
      <c r="E42" s="113" t="s">
        <v>791</v>
      </c>
      <c r="F42" s="115" t="s">
        <v>1067</v>
      </c>
      <c r="G42" s="115" t="s">
        <v>991</v>
      </c>
      <c r="H42" s="39">
        <v>44083</v>
      </c>
      <c r="I42" s="115" t="s">
        <v>1219</v>
      </c>
      <c r="J42" s="216">
        <v>305593365</v>
      </c>
      <c r="K42" s="115" t="s">
        <v>1220</v>
      </c>
      <c r="L42" s="115" t="s">
        <v>1221</v>
      </c>
      <c r="M42" s="115" t="s">
        <v>1222</v>
      </c>
      <c r="N42" s="116">
        <v>40064</v>
      </c>
      <c r="O42" s="117" t="s">
        <v>65</v>
      </c>
      <c r="P42" s="118" t="s">
        <v>74</v>
      </c>
      <c r="Q42" s="115" t="s">
        <v>180</v>
      </c>
      <c r="R42" s="115" t="s">
        <v>98</v>
      </c>
      <c r="S42" s="117" t="str">
        <f t="shared" si="2"/>
        <v>nepildyti</v>
      </c>
      <c r="T42" s="114" t="str">
        <f t="shared" si="2"/>
        <v>nepildyti</v>
      </c>
      <c r="U42" s="115" t="s">
        <v>1174</v>
      </c>
      <c r="V42" s="115">
        <v>75</v>
      </c>
      <c r="W42" s="116">
        <v>40064</v>
      </c>
      <c r="X42" s="153">
        <v>44181</v>
      </c>
      <c r="Y42" s="153">
        <v>44202</v>
      </c>
      <c r="Z42" s="153"/>
      <c r="AA42" s="115">
        <v>2</v>
      </c>
      <c r="AB42" s="115">
        <v>2</v>
      </c>
      <c r="AC42" s="115"/>
      <c r="AD42" s="115"/>
      <c r="AE42" s="27">
        <f t="shared" si="3"/>
        <v>2020</v>
      </c>
      <c r="AF42" s="27">
        <f t="shared" si="4"/>
        <v>2020</v>
      </c>
      <c r="AG42" s="27">
        <f t="shared" si="5"/>
        <v>2021</v>
      </c>
      <c r="AH42" s="27">
        <f t="shared" si="6"/>
        <v>0</v>
      </c>
      <c r="AI42" s="27" t="str">
        <f t="shared" si="7"/>
        <v>taip</v>
      </c>
      <c r="AJ42" s="27" t="str">
        <f t="shared" si="8"/>
        <v>taip</v>
      </c>
      <c r="AK42" s="27" t="str">
        <f t="shared" si="9"/>
        <v>ne</v>
      </c>
    </row>
    <row r="43" spans="2:37" s="237" customFormat="1" x14ac:dyDescent="0.25">
      <c r="B43" s="228" t="s">
        <v>1205</v>
      </c>
      <c r="C43" s="229" t="s">
        <v>335</v>
      </c>
      <c r="D43" s="229" t="s">
        <v>335</v>
      </c>
      <c r="E43" s="229" t="s">
        <v>791</v>
      </c>
      <c r="F43" s="230" t="s">
        <v>1067</v>
      </c>
      <c r="G43" s="230" t="s">
        <v>991</v>
      </c>
      <c r="H43" s="231">
        <v>43963</v>
      </c>
      <c r="I43" s="230" t="s">
        <v>1223</v>
      </c>
      <c r="J43" s="247">
        <v>305390685</v>
      </c>
      <c r="K43" s="230" t="s">
        <v>1224</v>
      </c>
      <c r="L43" s="230" t="s">
        <v>1225</v>
      </c>
      <c r="M43" s="230" t="s">
        <v>1226</v>
      </c>
      <c r="N43" s="232">
        <v>43024</v>
      </c>
      <c r="O43" s="233" t="s">
        <v>65</v>
      </c>
      <c r="P43" s="234" t="s">
        <v>74</v>
      </c>
      <c r="Q43" s="230" t="s">
        <v>180</v>
      </c>
      <c r="R43" s="115" t="s">
        <v>98</v>
      </c>
      <c r="S43" s="233" t="str">
        <f t="shared" si="2"/>
        <v>nepildyti</v>
      </c>
      <c r="T43" s="235" t="str">
        <f t="shared" si="2"/>
        <v>nepildyti</v>
      </c>
      <c r="U43" s="230" t="s">
        <v>1174</v>
      </c>
      <c r="V43" s="230">
        <v>75</v>
      </c>
      <c r="W43" s="232">
        <v>0</v>
      </c>
      <c r="X43" s="236">
        <v>44088</v>
      </c>
      <c r="Y43" s="236">
        <v>44113</v>
      </c>
      <c r="Z43" s="236"/>
      <c r="AA43" s="230">
        <v>2</v>
      </c>
      <c r="AB43" s="230">
        <v>2.25</v>
      </c>
      <c r="AC43" s="230"/>
      <c r="AD43" s="230"/>
      <c r="AE43" s="228">
        <f t="shared" si="3"/>
        <v>2020</v>
      </c>
      <c r="AF43" s="228">
        <f t="shared" si="4"/>
        <v>2020</v>
      </c>
      <c r="AG43" s="228">
        <f t="shared" si="5"/>
        <v>2020</v>
      </c>
      <c r="AH43" s="228">
        <f t="shared" si="6"/>
        <v>0</v>
      </c>
      <c r="AI43" s="228" t="str">
        <f t="shared" si="7"/>
        <v>taip</v>
      </c>
      <c r="AJ43" s="228" t="str">
        <f t="shared" si="8"/>
        <v>taip</v>
      </c>
      <c r="AK43" s="228" t="str">
        <f t="shared" si="9"/>
        <v>ne</v>
      </c>
    </row>
    <row r="44" spans="2:37" s="64" customFormat="1" x14ac:dyDescent="0.25">
      <c r="B44" s="27" t="s">
        <v>1214</v>
      </c>
      <c r="C44" s="113" t="s">
        <v>335</v>
      </c>
      <c r="D44" s="113" t="s">
        <v>335</v>
      </c>
      <c r="E44" s="113" t="s">
        <v>792</v>
      </c>
      <c r="F44" s="115" t="s">
        <v>1067</v>
      </c>
      <c r="G44" s="115" t="s">
        <v>992</v>
      </c>
      <c r="H44" s="39">
        <v>43963</v>
      </c>
      <c r="I44" s="115" t="s">
        <v>1227</v>
      </c>
      <c r="J44" s="216">
        <v>303216892</v>
      </c>
      <c r="K44" s="115" t="s">
        <v>1228</v>
      </c>
      <c r="L44" s="115" t="s">
        <v>1229</v>
      </c>
      <c r="M44" s="115" t="s">
        <v>1230</v>
      </c>
      <c r="N44" s="116">
        <v>33667</v>
      </c>
      <c r="O44" s="117" t="s">
        <v>65</v>
      </c>
      <c r="P44" s="118" t="s">
        <v>74</v>
      </c>
      <c r="Q44" s="115" t="s">
        <v>180</v>
      </c>
      <c r="R44" s="115" t="s">
        <v>98</v>
      </c>
      <c r="S44" s="117" t="str">
        <f t="shared" si="2"/>
        <v>nepildyti</v>
      </c>
      <c r="T44" s="114" t="str">
        <f t="shared" si="2"/>
        <v>nepildyti</v>
      </c>
      <c r="U44" s="115" t="s">
        <v>1174</v>
      </c>
      <c r="V44" s="115">
        <v>60</v>
      </c>
      <c r="W44" s="116">
        <v>33667</v>
      </c>
      <c r="X44" s="153">
        <v>44088</v>
      </c>
      <c r="Y44" s="153">
        <v>44113</v>
      </c>
      <c r="Z44" s="153"/>
      <c r="AA44" s="115">
        <v>2</v>
      </c>
      <c r="AB44" s="115">
        <v>49</v>
      </c>
      <c r="AC44" s="115"/>
      <c r="AD44" s="115"/>
      <c r="AE44" s="27">
        <f t="shared" si="3"/>
        <v>2020</v>
      </c>
      <c r="AF44" s="27">
        <f t="shared" si="4"/>
        <v>2020</v>
      </c>
      <c r="AG44" s="27">
        <f t="shared" si="5"/>
        <v>2020</v>
      </c>
      <c r="AH44" s="27">
        <f t="shared" si="6"/>
        <v>0</v>
      </c>
      <c r="AI44" s="27" t="str">
        <f t="shared" si="7"/>
        <v>taip</v>
      </c>
      <c r="AJ44" s="27" t="str">
        <f t="shared" si="8"/>
        <v>taip</v>
      </c>
      <c r="AK44" s="27" t="str">
        <f t="shared" si="9"/>
        <v>ne</v>
      </c>
    </row>
    <row r="45" spans="2:37" s="64" customFormat="1" x14ac:dyDescent="0.25">
      <c r="B45" s="27" t="s">
        <v>1214</v>
      </c>
      <c r="C45" s="113" t="s">
        <v>335</v>
      </c>
      <c r="D45" s="113" t="s">
        <v>335</v>
      </c>
      <c r="E45" s="113" t="s">
        <v>792</v>
      </c>
      <c r="F45" s="115" t="s">
        <v>1067</v>
      </c>
      <c r="G45" s="115" t="s">
        <v>992</v>
      </c>
      <c r="H45" s="39">
        <v>43847</v>
      </c>
      <c r="I45" s="115" t="s">
        <v>1231</v>
      </c>
      <c r="J45" s="216">
        <v>302597725</v>
      </c>
      <c r="K45" s="115" t="s">
        <v>1232</v>
      </c>
      <c r="L45" s="115" t="s">
        <v>1233</v>
      </c>
      <c r="M45" s="115" t="s">
        <v>1234</v>
      </c>
      <c r="N45" s="116">
        <v>43888</v>
      </c>
      <c r="O45" s="117" t="s">
        <v>65</v>
      </c>
      <c r="P45" s="118" t="s">
        <v>74</v>
      </c>
      <c r="Q45" s="115" t="s">
        <v>180</v>
      </c>
      <c r="R45" s="115" t="s">
        <v>98</v>
      </c>
      <c r="S45" s="117" t="str">
        <f t="shared" si="2"/>
        <v>nepildyti</v>
      </c>
      <c r="T45" s="114" t="str">
        <f t="shared" si="2"/>
        <v>nepildyti</v>
      </c>
      <c r="U45" s="115" t="s">
        <v>1174</v>
      </c>
      <c r="V45" s="115">
        <v>60</v>
      </c>
      <c r="W45" s="116">
        <v>43888</v>
      </c>
      <c r="X45" s="153">
        <v>43950</v>
      </c>
      <c r="Y45" s="153">
        <v>43978</v>
      </c>
      <c r="Z45" s="225">
        <v>44323</v>
      </c>
      <c r="AA45" s="115">
        <v>1</v>
      </c>
      <c r="AB45" s="115">
        <v>6.33</v>
      </c>
      <c r="AC45" s="226">
        <v>1</v>
      </c>
      <c r="AD45" s="226">
        <v>6.33</v>
      </c>
      <c r="AE45" s="27">
        <f t="shared" si="3"/>
        <v>2020</v>
      </c>
      <c r="AF45" s="27">
        <f t="shared" si="4"/>
        <v>2020</v>
      </c>
      <c r="AG45" s="27">
        <f t="shared" si="5"/>
        <v>2020</v>
      </c>
      <c r="AH45" s="227">
        <f t="shared" si="6"/>
        <v>2021</v>
      </c>
      <c r="AI45" s="27" t="str">
        <f t="shared" si="7"/>
        <v>taip</v>
      </c>
      <c r="AJ45" s="27" t="str">
        <f t="shared" si="8"/>
        <v>taip</v>
      </c>
      <c r="AK45" s="227" t="str">
        <f t="shared" si="9"/>
        <v>taip</v>
      </c>
    </row>
    <row r="46" spans="2:37" s="237" customFormat="1" x14ac:dyDescent="0.25">
      <c r="B46" s="228" t="s">
        <v>1214</v>
      </c>
      <c r="C46" s="229" t="s">
        <v>335</v>
      </c>
      <c r="D46" s="229" t="s">
        <v>335</v>
      </c>
      <c r="E46" s="229" t="s">
        <v>792</v>
      </c>
      <c r="F46" s="230" t="s">
        <v>1067</v>
      </c>
      <c r="G46" s="230" t="s">
        <v>992</v>
      </c>
      <c r="H46" s="231">
        <v>43963</v>
      </c>
      <c r="I46" s="230" t="s">
        <v>1235</v>
      </c>
      <c r="J46" s="247">
        <v>300553228</v>
      </c>
      <c r="K46" s="230" t="s">
        <v>1236</v>
      </c>
      <c r="L46" s="230" t="s">
        <v>1237</v>
      </c>
      <c r="M46" s="230" t="s">
        <v>1238</v>
      </c>
      <c r="N46" s="232">
        <v>75886</v>
      </c>
      <c r="O46" s="233" t="s">
        <v>65</v>
      </c>
      <c r="P46" s="234" t="s">
        <v>74</v>
      </c>
      <c r="Q46" s="230" t="s">
        <v>180</v>
      </c>
      <c r="R46" s="115" t="s">
        <v>98</v>
      </c>
      <c r="S46" s="233" t="str">
        <f t="shared" si="2"/>
        <v>nepildyti</v>
      </c>
      <c r="T46" s="235" t="str">
        <f t="shared" si="2"/>
        <v>nepildyti</v>
      </c>
      <c r="U46" s="230" t="s">
        <v>1174</v>
      </c>
      <c r="V46" s="230">
        <v>80</v>
      </c>
      <c r="W46" s="232">
        <v>0</v>
      </c>
      <c r="X46" s="236">
        <v>44088</v>
      </c>
      <c r="Y46" s="236">
        <v>44113</v>
      </c>
      <c r="Z46" s="236"/>
      <c r="AA46" s="230">
        <v>1.67</v>
      </c>
      <c r="AB46" s="230">
        <v>2.4700000000000002</v>
      </c>
      <c r="AC46" s="230"/>
      <c r="AD46" s="230"/>
      <c r="AE46" s="228">
        <f t="shared" si="3"/>
        <v>2020</v>
      </c>
      <c r="AF46" s="228">
        <f t="shared" si="4"/>
        <v>2020</v>
      </c>
      <c r="AG46" s="228">
        <f t="shared" si="5"/>
        <v>2020</v>
      </c>
      <c r="AH46" s="228">
        <f t="shared" si="6"/>
        <v>0</v>
      </c>
      <c r="AI46" s="228" t="str">
        <f t="shared" si="7"/>
        <v>taip</v>
      </c>
      <c r="AJ46" s="228" t="str">
        <f t="shared" si="8"/>
        <v>taip</v>
      </c>
      <c r="AK46" s="228" t="str">
        <f t="shared" si="9"/>
        <v>ne</v>
      </c>
    </row>
    <row r="47" spans="2:37" s="64" customFormat="1" x14ac:dyDescent="0.25">
      <c r="B47" s="27" t="s">
        <v>1239</v>
      </c>
      <c r="C47" s="113" t="s">
        <v>335</v>
      </c>
      <c r="D47" s="113" t="s">
        <v>335</v>
      </c>
      <c r="E47" s="113" t="s">
        <v>799</v>
      </c>
      <c r="F47" s="115" t="s">
        <v>1067</v>
      </c>
      <c r="G47" s="115" t="s">
        <v>1002</v>
      </c>
      <c r="H47" s="39">
        <v>43845</v>
      </c>
      <c r="I47" s="115" t="s">
        <v>1240</v>
      </c>
      <c r="J47" s="216">
        <v>167400351</v>
      </c>
      <c r="K47" s="115" t="s">
        <v>1241</v>
      </c>
      <c r="L47" s="115" t="s">
        <v>1242</v>
      </c>
      <c r="M47" s="115" t="s">
        <v>1243</v>
      </c>
      <c r="N47" s="116">
        <v>9717</v>
      </c>
      <c r="O47" s="117" t="s">
        <v>65</v>
      </c>
      <c r="P47" s="118" t="s">
        <v>69</v>
      </c>
      <c r="Q47" s="115" t="s">
        <v>180</v>
      </c>
      <c r="R47" s="115" t="s">
        <v>66</v>
      </c>
      <c r="S47" s="117" t="str">
        <f t="shared" si="2"/>
        <v>nepildyti</v>
      </c>
      <c r="T47" s="114" t="str">
        <f t="shared" si="2"/>
        <v>nepildyti</v>
      </c>
      <c r="U47" s="115" t="s">
        <v>1174</v>
      </c>
      <c r="V47" s="115">
        <v>70</v>
      </c>
      <c r="W47" s="116">
        <v>9717</v>
      </c>
      <c r="X47" s="153">
        <v>43950</v>
      </c>
      <c r="Y47" s="153">
        <v>43957</v>
      </c>
      <c r="Z47" s="225">
        <v>44488</v>
      </c>
      <c r="AA47" s="115"/>
      <c r="AB47" s="115"/>
      <c r="AC47" s="115"/>
      <c r="AD47" s="115"/>
      <c r="AE47" s="27">
        <f t="shared" si="3"/>
        <v>2020</v>
      </c>
      <c r="AF47" s="27">
        <f t="shared" si="4"/>
        <v>2020</v>
      </c>
      <c r="AG47" s="27">
        <f t="shared" si="5"/>
        <v>2020</v>
      </c>
      <c r="AH47" s="227">
        <f t="shared" si="6"/>
        <v>2021</v>
      </c>
      <c r="AI47" s="27" t="str">
        <f t="shared" si="7"/>
        <v>taip</v>
      </c>
      <c r="AJ47" s="27" t="str">
        <f t="shared" si="8"/>
        <v>taip</v>
      </c>
      <c r="AK47" s="227" t="str">
        <f t="shared" si="9"/>
        <v>taip</v>
      </c>
    </row>
    <row r="48" spans="2:37" s="64" customFormat="1" x14ac:dyDescent="0.25">
      <c r="B48" s="27" t="s">
        <v>1239</v>
      </c>
      <c r="C48" s="113" t="s">
        <v>335</v>
      </c>
      <c r="D48" s="113" t="s">
        <v>335</v>
      </c>
      <c r="E48" s="113" t="s">
        <v>799</v>
      </c>
      <c r="F48" s="115" t="s">
        <v>1067</v>
      </c>
      <c r="G48" s="115" t="s">
        <v>1002</v>
      </c>
      <c r="H48" s="39">
        <v>43845</v>
      </c>
      <c r="I48" s="115" t="s">
        <v>1244</v>
      </c>
      <c r="J48" s="216">
        <v>267396950</v>
      </c>
      <c r="K48" s="115" t="s">
        <v>1245</v>
      </c>
      <c r="L48" s="115" t="s">
        <v>1246</v>
      </c>
      <c r="M48" s="115" t="s">
        <v>1247</v>
      </c>
      <c r="N48" s="116">
        <v>9705</v>
      </c>
      <c r="O48" s="117" t="s">
        <v>65</v>
      </c>
      <c r="P48" s="118" t="s">
        <v>69</v>
      </c>
      <c r="Q48" s="115" t="s">
        <v>180</v>
      </c>
      <c r="R48" s="115" t="s">
        <v>66</v>
      </c>
      <c r="S48" s="117" t="str">
        <f t="shared" si="2"/>
        <v>nepildyti</v>
      </c>
      <c r="T48" s="114" t="str">
        <f t="shared" si="2"/>
        <v>nepildyti</v>
      </c>
      <c r="U48" s="115" t="s">
        <v>1174</v>
      </c>
      <c r="V48" s="115">
        <v>90</v>
      </c>
      <c r="W48" s="116">
        <v>9705</v>
      </c>
      <c r="X48" s="153">
        <v>43950</v>
      </c>
      <c r="Y48" s="153">
        <v>43957</v>
      </c>
      <c r="Z48" s="225">
        <v>44516</v>
      </c>
      <c r="AA48" s="115"/>
      <c r="AB48" s="115"/>
      <c r="AC48" s="115"/>
      <c r="AD48" s="115"/>
      <c r="AE48" s="27">
        <f t="shared" si="3"/>
        <v>2020</v>
      </c>
      <c r="AF48" s="27">
        <f t="shared" si="4"/>
        <v>2020</v>
      </c>
      <c r="AG48" s="27">
        <f t="shared" si="5"/>
        <v>2020</v>
      </c>
      <c r="AH48" s="227">
        <f t="shared" si="6"/>
        <v>2021</v>
      </c>
      <c r="AI48" s="27" t="str">
        <f t="shared" si="7"/>
        <v>taip</v>
      </c>
      <c r="AJ48" s="27" t="str">
        <f t="shared" si="8"/>
        <v>taip</v>
      </c>
      <c r="AK48" s="227" t="str">
        <f t="shared" si="9"/>
        <v>taip</v>
      </c>
    </row>
    <row r="49" spans="2:37" s="64" customFormat="1" x14ac:dyDescent="0.25">
      <c r="B49" s="27" t="s">
        <v>1239</v>
      </c>
      <c r="C49" s="113" t="s">
        <v>335</v>
      </c>
      <c r="D49" s="113" t="s">
        <v>335</v>
      </c>
      <c r="E49" s="113" t="s">
        <v>799</v>
      </c>
      <c r="F49" s="115" t="s">
        <v>1067</v>
      </c>
      <c r="G49" s="115" t="s">
        <v>1002</v>
      </c>
      <c r="H49" s="39">
        <v>44054</v>
      </c>
      <c r="I49" s="115" t="s">
        <v>1244</v>
      </c>
      <c r="J49" s="216">
        <v>267396950</v>
      </c>
      <c r="K49" s="115" t="s">
        <v>1248</v>
      </c>
      <c r="L49" s="115" t="s">
        <v>1249</v>
      </c>
      <c r="M49" s="115" t="s">
        <v>1250</v>
      </c>
      <c r="N49" s="116">
        <v>9705</v>
      </c>
      <c r="O49" s="117" t="s">
        <v>65</v>
      </c>
      <c r="P49" s="118" t="s">
        <v>69</v>
      </c>
      <c r="Q49" s="115" t="s">
        <v>180</v>
      </c>
      <c r="R49" s="115" t="s">
        <v>66</v>
      </c>
      <c r="S49" s="117" t="str">
        <f t="shared" si="2"/>
        <v>nepildyti</v>
      </c>
      <c r="T49" s="114" t="str">
        <f t="shared" si="2"/>
        <v>nepildyti</v>
      </c>
      <c r="U49" s="115" t="s">
        <v>1174</v>
      </c>
      <c r="V49" s="115">
        <v>70</v>
      </c>
      <c r="W49" s="116">
        <v>9705</v>
      </c>
      <c r="X49" s="153">
        <v>44152</v>
      </c>
      <c r="Y49" s="153">
        <v>44154</v>
      </c>
      <c r="Z49" s="153"/>
      <c r="AA49" s="115"/>
      <c r="AB49" s="115"/>
      <c r="AC49" s="115"/>
      <c r="AD49" s="115"/>
      <c r="AE49" s="27">
        <f t="shared" si="3"/>
        <v>2020</v>
      </c>
      <c r="AF49" s="27">
        <f t="shared" si="4"/>
        <v>2020</v>
      </c>
      <c r="AG49" s="27">
        <f t="shared" si="5"/>
        <v>2020</v>
      </c>
      <c r="AH49" s="27">
        <f t="shared" si="6"/>
        <v>0</v>
      </c>
      <c r="AI49" s="27" t="str">
        <f t="shared" si="7"/>
        <v>taip</v>
      </c>
      <c r="AJ49" s="27" t="str">
        <f t="shared" si="8"/>
        <v>taip</v>
      </c>
      <c r="AK49" s="27" t="str">
        <f t="shared" si="9"/>
        <v>ne</v>
      </c>
    </row>
    <row r="50" spans="2:37" s="244" customFormat="1" x14ac:dyDescent="0.25">
      <c r="B50" s="227" t="s">
        <v>1284</v>
      </c>
      <c r="C50" s="238" t="s">
        <v>335</v>
      </c>
      <c r="D50" s="238" t="s">
        <v>335</v>
      </c>
      <c r="E50" s="238" t="str">
        <f>VLOOKUP(B50,Kodai_priem!$D$4:$D$564,1,FALSE)</f>
        <v>Maže-LEADER-19.2-SAVA-1</v>
      </c>
      <c r="F50" s="226" t="s">
        <v>1067</v>
      </c>
      <c r="G50" s="226" t="s">
        <v>1005</v>
      </c>
      <c r="H50" s="239">
        <v>44306</v>
      </c>
      <c r="I50" s="226" t="s">
        <v>1184</v>
      </c>
      <c r="J50" s="245">
        <v>302572241</v>
      </c>
      <c r="K50" s="226" t="s">
        <v>1285</v>
      </c>
      <c r="L50" s="226" t="s">
        <v>1286</v>
      </c>
      <c r="M50" s="226" t="s">
        <v>1287</v>
      </c>
      <c r="N50" s="240">
        <v>53716</v>
      </c>
      <c r="O50" s="241" t="s">
        <v>65</v>
      </c>
      <c r="P50" s="242" t="s">
        <v>75</v>
      </c>
      <c r="Q50" s="226" t="s">
        <v>180</v>
      </c>
      <c r="R50" s="226" t="s">
        <v>180</v>
      </c>
      <c r="S50" s="241" t="str">
        <f t="shared" si="2"/>
        <v>nepildyti</v>
      </c>
      <c r="T50" s="243" t="str">
        <f t="shared" si="2"/>
        <v>nepildyti</v>
      </c>
      <c r="U50" s="226" t="s">
        <v>1174</v>
      </c>
      <c r="V50" s="226">
        <v>80</v>
      </c>
      <c r="W50" s="240">
        <v>53716</v>
      </c>
      <c r="X50" s="225">
        <v>44477</v>
      </c>
      <c r="Y50" s="225">
        <v>44477</v>
      </c>
      <c r="Z50" s="225"/>
      <c r="AA50" s="226">
        <v>1</v>
      </c>
      <c r="AB50" s="226">
        <v>6</v>
      </c>
      <c r="AC50" s="226"/>
      <c r="AD50" s="226"/>
      <c r="AE50" s="227">
        <f t="shared" si="3"/>
        <v>2021</v>
      </c>
      <c r="AF50" s="227">
        <f t="shared" si="4"/>
        <v>2021</v>
      </c>
      <c r="AG50" s="227">
        <f t="shared" si="5"/>
        <v>2021</v>
      </c>
      <c r="AH50" s="227">
        <f t="shared" si="6"/>
        <v>0</v>
      </c>
      <c r="AI50" s="227" t="str">
        <f t="shared" si="7"/>
        <v>taip</v>
      </c>
      <c r="AJ50" s="227" t="str">
        <f t="shared" si="8"/>
        <v>taip</v>
      </c>
      <c r="AK50" s="227" t="str">
        <f t="shared" si="9"/>
        <v>ne</v>
      </c>
    </row>
    <row r="51" spans="2:37" s="244" customFormat="1" x14ac:dyDescent="0.25">
      <c r="B51" s="227" t="s">
        <v>1288</v>
      </c>
      <c r="C51" s="238" t="s">
        <v>335</v>
      </c>
      <c r="D51" s="238" t="s">
        <v>335</v>
      </c>
      <c r="E51" s="238" t="str">
        <f>VLOOKUP(B51,Kodai_priem!$D$4:$D$564,1,FALSE)</f>
        <v>Maže-LEADER-19.2-7.2</v>
      </c>
      <c r="F51" s="226" t="s">
        <v>1067</v>
      </c>
      <c r="G51" s="226" t="s">
        <v>994</v>
      </c>
      <c r="H51" s="239">
        <v>44328</v>
      </c>
      <c r="I51" s="226" t="s">
        <v>1289</v>
      </c>
      <c r="J51" s="245">
        <v>167371234</v>
      </c>
      <c r="K51" s="226" t="s">
        <v>1290</v>
      </c>
      <c r="L51" s="226" t="s">
        <v>1291</v>
      </c>
      <c r="M51" s="226" t="s">
        <v>1292</v>
      </c>
      <c r="N51" s="240">
        <v>70814</v>
      </c>
      <c r="O51" s="241" t="s">
        <v>65</v>
      </c>
      <c r="P51" s="242" t="s">
        <v>75</v>
      </c>
      <c r="Q51" s="226" t="s">
        <v>180</v>
      </c>
      <c r="R51" s="226" t="s">
        <v>927</v>
      </c>
      <c r="S51" s="241" t="str">
        <f t="shared" si="2"/>
        <v>nepildyti</v>
      </c>
      <c r="T51" s="243" t="str">
        <f t="shared" si="2"/>
        <v>nepildyti</v>
      </c>
      <c r="U51" s="226" t="s">
        <v>1174</v>
      </c>
      <c r="V51" s="226">
        <v>70</v>
      </c>
      <c r="W51" s="240">
        <v>70814</v>
      </c>
      <c r="X51" s="225">
        <v>44390</v>
      </c>
      <c r="Y51" s="225">
        <v>44433</v>
      </c>
      <c r="Z51" s="225"/>
      <c r="AA51" s="226"/>
      <c r="AB51" s="226"/>
      <c r="AC51" s="226"/>
      <c r="AD51" s="226"/>
      <c r="AE51" s="227">
        <f t="shared" si="3"/>
        <v>2021</v>
      </c>
      <c r="AF51" s="227">
        <f t="shared" si="4"/>
        <v>2021</v>
      </c>
      <c r="AG51" s="227">
        <f t="shared" si="5"/>
        <v>2021</v>
      </c>
      <c r="AH51" s="227">
        <f t="shared" si="6"/>
        <v>0</v>
      </c>
      <c r="AI51" s="227" t="str">
        <f t="shared" si="7"/>
        <v>taip</v>
      </c>
      <c r="AJ51" s="227" t="str">
        <f t="shared" si="8"/>
        <v>taip</v>
      </c>
      <c r="AK51" s="227" t="str">
        <f t="shared" si="9"/>
        <v>ne</v>
      </c>
    </row>
    <row r="52" spans="2:37" s="244" customFormat="1" x14ac:dyDescent="0.25">
      <c r="B52" s="227" t="s">
        <v>1293</v>
      </c>
      <c r="C52" s="238" t="s">
        <v>335</v>
      </c>
      <c r="D52" s="238" t="s">
        <v>335</v>
      </c>
      <c r="E52" s="238" t="str">
        <f>VLOOKUP(B52,Kodai_priem!$D$4:$D$564,1,FALSE)</f>
        <v>Maže-LEADER-19.2-7.6</v>
      </c>
      <c r="F52" s="226" t="s">
        <v>1067</v>
      </c>
      <c r="G52" s="226" t="s">
        <v>1001</v>
      </c>
      <c r="H52" s="239">
        <v>44279</v>
      </c>
      <c r="I52" s="226" t="s">
        <v>1289</v>
      </c>
      <c r="J52" s="245">
        <v>167371234</v>
      </c>
      <c r="K52" s="226" t="s">
        <v>1294</v>
      </c>
      <c r="L52" s="226" t="s">
        <v>1295</v>
      </c>
      <c r="M52" s="226" t="s">
        <v>1296</v>
      </c>
      <c r="N52" s="240">
        <v>48750</v>
      </c>
      <c r="O52" s="241" t="s">
        <v>65</v>
      </c>
      <c r="P52" s="242" t="s">
        <v>75</v>
      </c>
      <c r="Q52" s="226" t="s">
        <v>180</v>
      </c>
      <c r="R52" s="226" t="s">
        <v>927</v>
      </c>
      <c r="S52" s="241" t="str">
        <f t="shared" si="2"/>
        <v>nepildyti</v>
      </c>
      <c r="T52" s="243" t="str">
        <f t="shared" si="2"/>
        <v>nepildyti</v>
      </c>
      <c r="U52" s="226" t="s">
        <v>1174</v>
      </c>
      <c r="V52" s="226">
        <v>100</v>
      </c>
      <c r="W52" s="240">
        <v>48750</v>
      </c>
      <c r="X52" s="225">
        <v>44369</v>
      </c>
      <c r="Y52" s="225">
        <v>44392</v>
      </c>
      <c r="Z52" s="225"/>
      <c r="AA52" s="226"/>
      <c r="AB52" s="226"/>
      <c r="AC52" s="226"/>
      <c r="AD52" s="226"/>
      <c r="AE52" s="227">
        <f t="shared" si="3"/>
        <v>2021</v>
      </c>
      <c r="AF52" s="227">
        <f t="shared" si="4"/>
        <v>2021</v>
      </c>
      <c r="AG52" s="227">
        <f t="shared" si="5"/>
        <v>2021</v>
      </c>
      <c r="AH52" s="227">
        <f t="shared" si="6"/>
        <v>0</v>
      </c>
      <c r="AI52" s="227" t="str">
        <f t="shared" si="7"/>
        <v>taip</v>
      </c>
      <c r="AJ52" s="227" t="str">
        <f t="shared" si="8"/>
        <v>taip</v>
      </c>
      <c r="AK52" s="227" t="str">
        <f t="shared" si="9"/>
        <v>ne</v>
      </c>
    </row>
    <row r="53" spans="2:37" s="244" customFormat="1" x14ac:dyDescent="0.25">
      <c r="B53" s="227" t="s">
        <v>1214</v>
      </c>
      <c r="C53" s="238" t="s">
        <v>335</v>
      </c>
      <c r="D53" s="238" t="str">
        <f>VLOOKUP(C53,Kodai_VVG!$C$4:$C$52,1,FALSE)</f>
        <v>MAŽE</v>
      </c>
      <c r="E53" s="238" t="str">
        <f>VLOOKUP(B53,Kodai_priem!$D$4:$D$564,1,FALSE)</f>
        <v>Maže-LEADER-19.2-6.4</v>
      </c>
      <c r="F53" s="226" t="s">
        <v>1067</v>
      </c>
      <c r="G53" s="226" t="s">
        <v>992</v>
      </c>
      <c r="H53" s="239">
        <v>44236</v>
      </c>
      <c r="I53" s="226" t="s">
        <v>1297</v>
      </c>
      <c r="J53" s="245">
        <v>305342936</v>
      </c>
      <c r="K53" s="226" t="s">
        <v>1298</v>
      </c>
      <c r="L53" s="226" t="s">
        <v>1299</v>
      </c>
      <c r="M53" s="226" t="s">
        <v>1300</v>
      </c>
      <c r="N53" s="240">
        <v>48930</v>
      </c>
      <c r="O53" s="241" t="s">
        <v>65</v>
      </c>
      <c r="P53" s="242" t="s">
        <v>74</v>
      </c>
      <c r="Q53" s="226" t="s">
        <v>180</v>
      </c>
      <c r="R53" s="226" t="s">
        <v>98</v>
      </c>
      <c r="S53" s="241" t="str">
        <f t="shared" si="2"/>
        <v>nepildyti</v>
      </c>
      <c r="T53" s="243" t="str">
        <f t="shared" si="2"/>
        <v>nepildyti</v>
      </c>
      <c r="U53" s="226" t="s">
        <v>1174</v>
      </c>
      <c r="V53" s="226">
        <v>75</v>
      </c>
      <c r="W53" s="240">
        <v>48930</v>
      </c>
      <c r="X53" s="225">
        <v>44313</v>
      </c>
      <c r="Y53" s="225">
        <v>44326</v>
      </c>
      <c r="Z53" s="225">
        <v>44496</v>
      </c>
      <c r="AA53" s="226">
        <v>3</v>
      </c>
      <c r="AB53" s="226">
        <v>4.5999999999999996</v>
      </c>
      <c r="AC53" s="226">
        <v>3</v>
      </c>
      <c r="AD53" s="226">
        <v>4.5999999999999996</v>
      </c>
      <c r="AE53" s="227">
        <f t="shared" si="3"/>
        <v>2021</v>
      </c>
      <c r="AF53" s="227">
        <f t="shared" si="4"/>
        <v>2021</v>
      </c>
      <c r="AG53" s="227">
        <f t="shared" si="5"/>
        <v>2021</v>
      </c>
      <c r="AH53" s="227">
        <f t="shared" si="6"/>
        <v>2021</v>
      </c>
      <c r="AI53" s="227" t="str">
        <f t="shared" si="7"/>
        <v>taip</v>
      </c>
      <c r="AJ53" s="227" t="str">
        <f t="shared" si="8"/>
        <v>taip</v>
      </c>
      <c r="AK53" s="227" t="str">
        <f t="shared" si="9"/>
        <v>taip</v>
      </c>
    </row>
    <row r="54" spans="2:37" s="244" customFormat="1" x14ac:dyDescent="0.25">
      <c r="B54" s="227" t="s">
        <v>1214</v>
      </c>
      <c r="C54" s="238" t="s">
        <v>335</v>
      </c>
      <c r="D54" s="238" t="str">
        <f>VLOOKUP(C54,Kodai_VVG!$C$4:$C$52,1,FALSE)</f>
        <v>MAŽE</v>
      </c>
      <c r="E54" s="238" t="str">
        <f>VLOOKUP(B54,Kodai_priem!$D$4:$D$564,1,FALSE)</f>
        <v>Maže-LEADER-19.2-6.4</v>
      </c>
      <c r="F54" s="226" t="s">
        <v>1067</v>
      </c>
      <c r="G54" s="226" t="s">
        <v>992</v>
      </c>
      <c r="H54" s="239">
        <v>44263</v>
      </c>
      <c r="I54" s="226" t="s">
        <v>1301</v>
      </c>
      <c r="J54" s="245">
        <v>304284017</v>
      </c>
      <c r="K54" s="226" t="s">
        <v>1302</v>
      </c>
      <c r="L54" s="226" t="s">
        <v>1303</v>
      </c>
      <c r="M54" s="226" t="s">
        <v>1304</v>
      </c>
      <c r="N54" s="240">
        <v>42840</v>
      </c>
      <c r="O54" s="241" t="s">
        <v>65</v>
      </c>
      <c r="P54" s="242" t="s">
        <v>74</v>
      </c>
      <c r="Q54" s="226" t="s">
        <v>180</v>
      </c>
      <c r="R54" s="226" t="s">
        <v>98</v>
      </c>
      <c r="S54" s="241" t="str">
        <f t="shared" si="2"/>
        <v>nepildyti</v>
      </c>
      <c r="T54" s="243" t="str">
        <f t="shared" si="2"/>
        <v>nepildyti</v>
      </c>
      <c r="U54" s="226" t="s">
        <v>1174</v>
      </c>
      <c r="V54" s="226">
        <v>65</v>
      </c>
      <c r="W54" s="240">
        <v>42840</v>
      </c>
      <c r="X54" s="225">
        <v>44369</v>
      </c>
      <c r="Y54" s="225">
        <v>44393</v>
      </c>
      <c r="Z54" s="225">
        <v>44462</v>
      </c>
      <c r="AA54" s="226">
        <v>2</v>
      </c>
      <c r="AB54" s="226">
        <v>3.2</v>
      </c>
      <c r="AC54" s="226">
        <v>2</v>
      </c>
      <c r="AD54" s="226">
        <v>3.2</v>
      </c>
      <c r="AE54" s="227">
        <f t="shared" si="3"/>
        <v>2021</v>
      </c>
      <c r="AF54" s="227">
        <f t="shared" si="4"/>
        <v>2021</v>
      </c>
      <c r="AG54" s="227">
        <f t="shared" si="5"/>
        <v>2021</v>
      </c>
      <c r="AH54" s="227">
        <f t="shared" si="6"/>
        <v>2021</v>
      </c>
      <c r="AI54" s="227" t="str">
        <f t="shared" si="7"/>
        <v>taip</v>
      </c>
      <c r="AJ54" s="227" t="str">
        <f t="shared" si="8"/>
        <v>taip</v>
      </c>
      <c r="AK54" s="227" t="str">
        <f t="shared" si="9"/>
        <v>taip</v>
      </c>
    </row>
    <row r="55" spans="2:37" s="244" customFormat="1" x14ac:dyDescent="0.25">
      <c r="B55" s="227" t="s">
        <v>1205</v>
      </c>
      <c r="C55" s="238" t="s">
        <v>335</v>
      </c>
      <c r="D55" s="238" t="str">
        <f>VLOOKUP(C55,Kodai_VVG!$C$4:$C$52,1,FALSE)</f>
        <v>MAŽE</v>
      </c>
      <c r="E55" s="238" t="str">
        <f>VLOOKUP(B55,Kodai_priem!$D$4:$D$564,1,FALSE)</f>
        <v>Maže-LEADER-19.2-6.2</v>
      </c>
      <c r="F55" s="226" t="s">
        <v>1067</v>
      </c>
      <c r="G55" s="226" t="s">
        <v>991</v>
      </c>
      <c r="H55" s="239">
        <v>44279</v>
      </c>
      <c r="I55" s="226" t="s">
        <v>1305</v>
      </c>
      <c r="J55" s="245">
        <v>305719230</v>
      </c>
      <c r="K55" s="226" t="s">
        <v>1306</v>
      </c>
      <c r="L55" s="226" t="s">
        <v>1307</v>
      </c>
      <c r="M55" s="226" t="s">
        <v>1308</v>
      </c>
      <c r="N55" s="240">
        <v>42369</v>
      </c>
      <c r="O55" s="241" t="s">
        <v>65</v>
      </c>
      <c r="P55" s="242" t="s">
        <v>74</v>
      </c>
      <c r="Q55" s="226" t="s">
        <v>180</v>
      </c>
      <c r="R55" s="226" t="s">
        <v>98</v>
      </c>
      <c r="S55" s="241" t="str">
        <f t="shared" si="2"/>
        <v>nepildyti</v>
      </c>
      <c r="T55" s="243" t="str">
        <f t="shared" si="2"/>
        <v>nepildyti</v>
      </c>
      <c r="U55" s="226" t="s">
        <v>1174</v>
      </c>
      <c r="V55" s="226">
        <v>60</v>
      </c>
      <c r="W55" s="240">
        <v>42369</v>
      </c>
      <c r="X55" s="225">
        <v>44390</v>
      </c>
      <c r="Y55" s="225">
        <v>44414</v>
      </c>
      <c r="Z55" s="225"/>
      <c r="AA55" s="226">
        <v>2</v>
      </c>
      <c r="AB55" s="226">
        <v>2.25</v>
      </c>
      <c r="AC55" s="226"/>
      <c r="AD55" s="226"/>
      <c r="AE55" s="227">
        <f t="shared" si="3"/>
        <v>2021</v>
      </c>
      <c r="AF55" s="227">
        <f t="shared" si="4"/>
        <v>2021</v>
      </c>
      <c r="AG55" s="227">
        <f t="shared" si="5"/>
        <v>2021</v>
      </c>
      <c r="AH55" s="227">
        <f t="shared" si="6"/>
        <v>0</v>
      </c>
      <c r="AI55" s="227" t="str">
        <f t="shared" si="7"/>
        <v>taip</v>
      </c>
      <c r="AJ55" s="227" t="str">
        <f t="shared" si="8"/>
        <v>taip</v>
      </c>
      <c r="AK55" s="227" t="str">
        <f t="shared" si="9"/>
        <v>ne</v>
      </c>
    </row>
    <row r="56" spans="2:37" s="244" customFormat="1" x14ac:dyDescent="0.25">
      <c r="B56" s="227" t="s">
        <v>1214</v>
      </c>
      <c r="C56" s="238" t="s">
        <v>335</v>
      </c>
      <c r="D56" s="238" t="str">
        <f>VLOOKUP(C56,Kodai_VVG!$C$4:$C$52,1,FALSE)</f>
        <v>MAŽE</v>
      </c>
      <c r="E56" s="238" t="str">
        <f>VLOOKUP(B56,Kodai_priem!$D$4:$D$564,1,FALSE)</f>
        <v>Maže-LEADER-19.2-6.4</v>
      </c>
      <c r="F56" s="226" t="s">
        <v>1067</v>
      </c>
      <c r="G56" s="226" t="s">
        <v>992</v>
      </c>
      <c r="H56" s="239">
        <v>44237</v>
      </c>
      <c r="I56" s="226" t="s">
        <v>1309</v>
      </c>
      <c r="J56" s="245">
        <v>305289572</v>
      </c>
      <c r="K56" s="226" t="s">
        <v>1310</v>
      </c>
      <c r="L56" s="226" t="s">
        <v>1311</v>
      </c>
      <c r="M56" s="226" t="s">
        <v>1312</v>
      </c>
      <c r="N56" s="240">
        <v>97650</v>
      </c>
      <c r="O56" s="241" t="s">
        <v>65</v>
      </c>
      <c r="P56" s="242" t="s">
        <v>74</v>
      </c>
      <c r="Q56" s="226" t="s">
        <v>180</v>
      </c>
      <c r="R56" s="226" t="s">
        <v>98</v>
      </c>
      <c r="S56" s="241" t="str">
        <f t="shared" si="2"/>
        <v>nepildyti</v>
      </c>
      <c r="T56" s="243" t="str">
        <f t="shared" si="2"/>
        <v>nepildyti</v>
      </c>
      <c r="U56" s="226" t="s">
        <v>1174</v>
      </c>
      <c r="V56" s="226">
        <v>85</v>
      </c>
      <c r="W56" s="240">
        <v>97650</v>
      </c>
      <c r="X56" s="225">
        <v>44313</v>
      </c>
      <c r="Y56" s="225">
        <v>44323</v>
      </c>
      <c r="Z56" s="264">
        <v>44389</v>
      </c>
      <c r="AA56" s="226">
        <v>3</v>
      </c>
      <c r="AB56" s="226">
        <v>4</v>
      </c>
      <c r="AC56" s="265">
        <v>3</v>
      </c>
      <c r="AD56" s="265">
        <v>4</v>
      </c>
      <c r="AE56" s="227">
        <f t="shared" si="3"/>
        <v>2021</v>
      </c>
      <c r="AF56" s="227">
        <f t="shared" si="4"/>
        <v>2021</v>
      </c>
      <c r="AG56" s="227">
        <f t="shared" si="5"/>
        <v>2021</v>
      </c>
      <c r="AH56" s="227">
        <f t="shared" si="6"/>
        <v>2021</v>
      </c>
      <c r="AI56" s="227" t="str">
        <f t="shared" si="7"/>
        <v>taip</v>
      </c>
      <c r="AJ56" s="227" t="str">
        <f t="shared" si="8"/>
        <v>taip</v>
      </c>
      <c r="AK56" s="227" t="str">
        <f t="shared" si="9"/>
        <v>taip</v>
      </c>
    </row>
    <row r="57" spans="2:37" s="244" customFormat="1" x14ac:dyDescent="0.25">
      <c r="B57" s="227" t="s">
        <v>1214</v>
      </c>
      <c r="C57" s="238" t="s">
        <v>335</v>
      </c>
      <c r="D57" s="238" t="str">
        <f>VLOOKUP(C57,Kodai_VVG!$C$4:$C$52,1,FALSE)</f>
        <v>MAŽE</v>
      </c>
      <c r="E57" s="238" t="str">
        <f>VLOOKUP(B57,Kodai_priem!$D$4:$D$564,1,FALSE)</f>
        <v>Maže-LEADER-19.2-6.4</v>
      </c>
      <c r="F57" s="226" t="s">
        <v>1067</v>
      </c>
      <c r="G57" s="226" t="s">
        <v>992</v>
      </c>
      <c r="H57" s="239">
        <v>44237</v>
      </c>
      <c r="I57" s="226" t="s">
        <v>1313</v>
      </c>
      <c r="J57" s="245">
        <v>304995681</v>
      </c>
      <c r="K57" s="226" t="s">
        <v>1314</v>
      </c>
      <c r="L57" s="226" t="s">
        <v>1315</v>
      </c>
      <c r="M57" s="226" t="s">
        <v>1316</v>
      </c>
      <c r="N57" s="240">
        <v>97844</v>
      </c>
      <c r="O57" s="241" t="s">
        <v>65</v>
      </c>
      <c r="P57" s="242" t="s">
        <v>74</v>
      </c>
      <c r="Q57" s="226" t="s">
        <v>180</v>
      </c>
      <c r="R57" s="226" t="s">
        <v>98</v>
      </c>
      <c r="S57" s="241" t="str">
        <f t="shared" si="2"/>
        <v>nepildyti</v>
      </c>
      <c r="T57" s="243" t="str">
        <f t="shared" si="2"/>
        <v>nepildyti</v>
      </c>
      <c r="U57" s="226" t="s">
        <v>1174</v>
      </c>
      <c r="V57" s="226">
        <v>70</v>
      </c>
      <c r="W57" s="240">
        <v>97844</v>
      </c>
      <c r="X57" s="225">
        <v>44313</v>
      </c>
      <c r="Y57" s="225">
        <v>44326</v>
      </c>
      <c r="Z57" s="225">
        <v>44460</v>
      </c>
      <c r="AA57" s="226">
        <v>3</v>
      </c>
      <c r="AB57" s="226">
        <v>3.12</v>
      </c>
      <c r="AC57" s="226">
        <v>3</v>
      </c>
      <c r="AD57" s="226">
        <v>3.12</v>
      </c>
      <c r="AE57" s="227">
        <f t="shared" si="3"/>
        <v>2021</v>
      </c>
      <c r="AF57" s="227">
        <f t="shared" si="4"/>
        <v>2021</v>
      </c>
      <c r="AG57" s="227">
        <f t="shared" si="5"/>
        <v>2021</v>
      </c>
      <c r="AH57" s="227">
        <f t="shared" si="6"/>
        <v>2021</v>
      </c>
      <c r="AI57" s="227" t="str">
        <f t="shared" si="7"/>
        <v>taip</v>
      </c>
      <c r="AJ57" s="227" t="str">
        <f t="shared" si="8"/>
        <v>taip</v>
      </c>
      <c r="AK57" s="227" t="str">
        <f t="shared" si="9"/>
        <v>taip</v>
      </c>
    </row>
    <row r="58" spans="2:37" s="244" customFormat="1" x14ac:dyDescent="0.25">
      <c r="B58" s="266" t="s">
        <v>1205</v>
      </c>
      <c r="C58" s="267" t="s">
        <v>335</v>
      </c>
      <c r="D58" s="267" t="str">
        <f>VLOOKUP(C58,Kodai_VVG!$C$4:$C$52,1,FALSE)</f>
        <v>MAŽE</v>
      </c>
      <c r="E58" s="267" t="str">
        <f>VLOOKUP(B58,Kodai_priem!$D$4:$D$564,1,FALSE)</f>
        <v>Maže-LEADER-19.2-6.2</v>
      </c>
      <c r="F58" s="265" t="s">
        <v>1067</v>
      </c>
      <c r="G58" s="265" t="s">
        <v>991</v>
      </c>
      <c r="H58" s="268">
        <v>44561</v>
      </c>
      <c r="I58" s="265" t="s">
        <v>1318</v>
      </c>
      <c r="J58" s="269">
        <v>305907588</v>
      </c>
      <c r="K58" s="265" t="s">
        <v>1320</v>
      </c>
      <c r="L58" s="265" t="s">
        <v>1319</v>
      </c>
      <c r="M58" s="265" t="s">
        <v>1321</v>
      </c>
      <c r="N58" s="240">
        <v>48242.26</v>
      </c>
      <c r="O58" s="241" t="s">
        <v>65</v>
      </c>
      <c r="P58" s="242" t="s">
        <v>74</v>
      </c>
      <c r="Q58" s="226" t="s">
        <v>180</v>
      </c>
      <c r="R58" s="226" t="s">
        <v>98</v>
      </c>
      <c r="S58" s="241" t="str">
        <f t="shared" si="2"/>
        <v>nepildyti</v>
      </c>
      <c r="T58" s="243" t="str">
        <f t="shared" si="2"/>
        <v>nepildyti</v>
      </c>
      <c r="U58" s="226" t="s">
        <v>1174</v>
      </c>
      <c r="V58" s="226"/>
      <c r="W58" s="240"/>
      <c r="X58" s="225"/>
      <c r="Y58" s="225"/>
      <c r="Z58" s="225"/>
      <c r="AA58" s="226"/>
      <c r="AB58" s="226"/>
      <c r="AC58" s="226"/>
      <c r="AD58" s="226"/>
      <c r="AE58" s="227">
        <f t="shared" si="3"/>
        <v>2021</v>
      </c>
      <c r="AF58" s="227">
        <f t="shared" si="4"/>
        <v>0</v>
      </c>
      <c r="AG58" s="227">
        <f t="shared" si="5"/>
        <v>0</v>
      </c>
      <c r="AH58" s="227">
        <f t="shared" si="6"/>
        <v>0</v>
      </c>
      <c r="AI58" s="227" t="str">
        <f t="shared" si="7"/>
        <v>ne</v>
      </c>
      <c r="AJ58" s="227" t="str">
        <f t="shared" si="8"/>
        <v>ne</v>
      </c>
      <c r="AK58" s="227" t="str">
        <f t="shared" si="9"/>
        <v>ne</v>
      </c>
    </row>
    <row r="59" spans="2:37" s="64" customFormat="1" x14ac:dyDescent="0.25">
      <c r="B59" s="27" t="str">
        <f t="shared" ref="B59:B113" si="10">CONCATENATE(C59,"-",G59)</f>
        <v>-</v>
      </c>
      <c r="C59" s="113" t="str">
        <f t="shared" ref="C59:C113" si="11">LEFT(K59,4)</f>
        <v/>
      </c>
      <c r="D59" s="113" t="e">
        <f>VLOOKUP(C59,Kodai_VVG!$C$4:$C$52,1,FALSE)</f>
        <v>#N/A</v>
      </c>
      <c r="E59" s="113" t="e">
        <f>VLOOKUP(B59,Kodai_priem!$D$4:$D$564,1,FALSE)</f>
        <v>#N/A</v>
      </c>
      <c r="F59" s="115"/>
      <c r="G59" s="115"/>
      <c r="H59" s="39"/>
      <c r="I59" s="115"/>
      <c r="J59" s="115"/>
      <c r="K59" s="115"/>
      <c r="L59" s="115"/>
      <c r="M59" s="115"/>
      <c r="N59" s="116"/>
      <c r="O59" s="117"/>
      <c r="P59" s="118"/>
      <c r="Q59" s="115"/>
      <c r="R59" s="115"/>
      <c r="S59" s="117" t="str">
        <f t="shared" si="2"/>
        <v>nepildyti</v>
      </c>
      <c r="T59" s="114" t="str">
        <f t="shared" si="2"/>
        <v>nepildyti</v>
      </c>
      <c r="U59" s="115"/>
      <c r="V59" s="115"/>
      <c r="W59" s="116"/>
      <c r="X59" s="153"/>
      <c r="Y59" s="153"/>
      <c r="Z59" s="153"/>
      <c r="AA59" s="115"/>
      <c r="AB59" s="115"/>
      <c r="AC59" s="115"/>
      <c r="AD59" s="115"/>
      <c r="AE59" s="27">
        <f t="shared" ref="AE59:AE113" si="12">IF($H59&gt;0,YEAR($H59),)</f>
        <v>0</v>
      </c>
      <c r="AF59" s="27">
        <f t="shared" ref="AF59:AF113" si="13">IF($X59&gt;0,YEAR($X59),)</f>
        <v>0</v>
      </c>
      <c r="AG59" s="27">
        <f t="shared" ref="AG59:AG113" si="14">IF($Y59&gt;0,YEAR($Y59),)</f>
        <v>0</v>
      </c>
      <c r="AH59" s="27">
        <f t="shared" ref="AH59:AH113" si="15">IF($Z59&gt;0,YEAR($Z59),)</f>
        <v>0</v>
      </c>
      <c r="AI59" s="27" t="str">
        <f t="shared" si="7"/>
        <v>ne</v>
      </c>
      <c r="AJ59" s="27" t="str">
        <f t="shared" si="8"/>
        <v>ne</v>
      </c>
      <c r="AK59" s="27" t="str">
        <f t="shared" si="9"/>
        <v>ne</v>
      </c>
    </row>
    <row r="60" spans="2:37" s="64" customFormat="1" x14ac:dyDescent="0.25">
      <c r="B60" s="27" t="str">
        <f t="shared" si="10"/>
        <v>-</v>
      </c>
      <c r="C60" s="113" t="str">
        <f t="shared" si="11"/>
        <v/>
      </c>
      <c r="D60" s="113" t="e">
        <f>VLOOKUP(C60,Kodai_VVG!$C$4:$C$52,1,FALSE)</f>
        <v>#N/A</v>
      </c>
      <c r="E60" s="113" t="e">
        <f>VLOOKUP(B60,Kodai_priem!$D$4:$D$564,1,FALSE)</f>
        <v>#N/A</v>
      </c>
      <c r="F60" s="115"/>
      <c r="G60" s="115"/>
      <c r="H60" s="39"/>
      <c r="I60" s="115"/>
      <c r="J60" s="115"/>
      <c r="K60" s="115"/>
      <c r="L60" s="115"/>
      <c r="M60" s="115"/>
      <c r="N60" s="116"/>
      <c r="O60" s="117"/>
      <c r="P60" s="118"/>
      <c r="Q60" s="115"/>
      <c r="R60" s="115"/>
      <c r="S60" s="117" t="str">
        <f t="shared" si="2"/>
        <v>nepildyti</v>
      </c>
      <c r="T60" s="114" t="str">
        <f t="shared" si="2"/>
        <v>nepildyti</v>
      </c>
      <c r="U60" s="115"/>
      <c r="V60" s="115"/>
      <c r="W60" s="116"/>
      <c r="X60" s="153"/>
      <c r="Y60" s="153"/>
      <c r="Z60" s="153"/>
      <c r="AA60" s="115"/>
      <c r="AB60" s="115"/>
      <c r="AC60" s="115"/>
      <c r="AD60" s="115"/>
      <c r="AE60" s="27">
        <f t="shared" si="12"/>
        <v>0</v>
      </c>
      <c r="AF60" s="27">
        <f t="shared" si="13"/>
        <v>0</v>
      </c>
      <c r="AG60" s="27">
        <f t="shared" si="14"/>
        <v>0</v>
      </c>
      <c r="AH60" s="27">
        <f t="shared" si="15"/>
        <v>0</v>
      </c>
      <c r="AI60" s="27" t="str">
        <f t="shared" si="7"/>
        <v>ne</v>
      </c>
      <c r="AJ60" s="27" t="str">
        <f t="shared" si="8"/>
        <v>ne</v>
      </c>
      <c r="AK60" s="27" t="str">
        <f t="shared" si="9"/>
        <v>ne</v>
      </c>
    </row>
    <row r="61" spans="2:37" s="64" customFormat="1" x14ac:dyDescent="0.25">
      <c r="B61" s="27" t="str">
        <f t="shared" si="10"/>
        <v>-</v>
      </c>
      <c r="C61" s="113" t="str">
        <f t="shared" si="11"/>
        <v/>
      </c>
      <c r="D61" s="113" t="e">
        <f>VLOOKUP(C61,Kodai_VVG!$C$4:$C$52,1,FALSE)</f>
        <v>#N/A</v>
      </c>
      <c r="E61" s="113" t="e">
        <f>VLOOKUP(B61,Kodai_priem!$D$4:$D$564,1,FALSE)</f>
        <v>#N/A</v>
      </c>
      <c r="F61" s="115"/>
      <c r="G61" s="115"/>
      <c r="H61" s="39"/>
      <c r="I61" s="115"/>
      <c r="J61" s="115"/>
      <c r="K61" s="115"/>
      <c r="L61" s="115"/>
      <c r="M61" s="115"/>
      <c r="N61" s="116"/>
      <c r="O61" s="117"/>
      <c r="P61" s="118"/>
      <c r="Q61" s="115"/>
      <c r="R61" s="115"/>
      <c r="S61" s="117" t="str">
        <f t="shared" si="2"/>
        <v>nepildyti</v>
      </c>
      <c r="T61" s="114" t="str">
        <f t="shared" si="2"/>
        <v>nepildyti</v>
      </c>
      <c r="U61" s="115"/>
      <c r="V61" s="115"/>
      <c r="W61" s="116"/>
      <c r="X61" s="153"/>
      <c r="Y61" s="153"/>
      <c r="Z61" s="153"/>
      <c r="AA61" s="115"/>
      <c r="AB61" s="115"/>
      <c r="AC61" s="115"/>
      <c r="AD61" s="115"/>
      <c r="AE61" s="27">
        <f t="shared" si="12"/>
        <v>0</v>
      </c>
      <c r="AF61" s="27">
        <f t="shared" si="13"/>
        <v>0</v>
      </c>
      <c r="AG61" s="27">
        <f t="shared" si="14"/>
        <v>0</v>
      </c>
      <c r="AH61" s="27">
        <f t="shared" si="15"/>
        <v>0</v>
      </c>
      <c r="AI61" s="27" t="str">
        <f t="shared" si="7"/>
        <v>ne</v>
      </c>
      <c r="AJ61" s="27" t="str">
        <f t="shared" si="8"/>
        <v>ne</v>
      </c>
      <c r="AK61" s="27" t="str">
        <f t="shared" si="9"/>
        <v>ne</v>
      </c>
    </row>
    <row r="62" spans="2:37" s="64" customFormat="1" x14ac:dyDescent="0.25">
      <c r="B62" s="27" t="str">
        <f t="shared" si="10"/>
        <v>-</v>
      </c>
      <c r="C62" s="113" t="str">
        <f t="shared" si="11"/>
        <v/>
      </c>
      <c r="D62" s="113" t="e">
        <f>VLOOKUP(C62,Kodai_VVG!$C$4:$C$52,1,FALSE)</f>
        <v>#N/A</v>
      </c>
      <c r="E62" s="113" t="e">
        <f>VLOOKUP(B62,Kodai_priem!$D$4:$D$564,1,FALSE)</f>
        <v>#N/A</v>
      </c>
      <c r="F62" s="115"/>
      <c r="G62" s="115"/>
      <c r="H62" s="39"/>
      <c r="I62" s="115"/>
      <c r="J62" s="115"/>
      <c r="K62" s="115"/>
      <c r="L62" s="115"/>
      <c r="M62" s="115"/>
      <c r="N62" s="116"/>
      <c r="O62" s="117"/>
      <c r="P62" s="118"/>
      <c r="Q62" s="115"/>
      <c r="R62" s="115"/>
      <c r="S62" s="117" t="str">
        <f t="shared" si="2"/>
        <v>nepildyti</v>
      </c>
      <c r="T62" s="114" t="str">
        <f t="shared" si="2"/>
        <v>nepildyti</v>
      </c>
      <c r="U62" s="115"/>
      <c r="V62" s="115"/>
      <c r="W62" s="116"/>
      <c r="X62" s="153"/>
      <c r="Y62" s="153"/>
      <c r="Z62" s="153"/>
      <c r="AA62" s="115"/>
      <c r="AB62" s="115"/>
      <c r="AC62" s="115"/>
      <c r="AD62" s="115"/>
      <c r="AE62" s="27">
        <f t="shared" si="12"/>
        <v>0</v>
      </c>
      <c r="AF62" s="27">
        <f t="shared" si="13"/>
        <v>0</v>
      </c>
      <c r="AG62" s="27">
        <f t="shared" si="14"/>
        <v>0</v>
      </c>
      <c r="AH62" s="27">
        <f t="shared" si="15"/>
        <v>0</v>
      </c>
      <c r="AI62" s="27" t="str">
        <f t="shared" si="7"/>
        <v>ne</v>
      </c>
      <c r="AJ62" s="27" t="str">
        <f t="shared" si="8"/>
        <v>ne</v>
      </c>
      <c r="AK62" s="27" t="str">
        <f t="shared" si="9"/>
        <v>ne</v>
      </c>
    </row>
    <row r="63" spans="2:37" s="64" customFormat="1" x14ac:dyDescent="0.25">
      <c r="B63" s="27" t="str">
        <f t="shared" si="10"/>
        <v>-</v>
      </c>
      <c r="C63" s="113" t="str">
        <f t="shared" si="11"/>
        <v/>
      </c>
      <c r="D63" s="113" t="e">
        <f>VLOOKUP(C63,Kodai_VVG!$C$4:$C$52,1,FALSE)</f>
        <v>#N/A</v>
      </c>
      <c r="E63" s="113" t="e">
        <f>VLOOKUP(B63,Kodai_priem!$D$4:$D$564,1,FALSE)</f>
        <v>#N/A</v>
      </c>
      <c r="F63" s="115"/>
      <c r="G63" s="115"/>
      <c r="H63" s="39"/>
      <c r="I63" s="115"/>
      <c r="J63" s="115"/>
      <c r="K63" s="115"/>
      <c r="L63" s="115"/>
      <c r="M63" s="115"/>
      <c r="N63" s="116"/>
      <c r="O63" s="117"/>
      <c r="P63" s="118"/>
      <c r="Q63" s="115"/>
      <c r="R63" s="115"/>
      <c r="S63" s="117" t="str">
        <f t="shared" si="2"/>
        <v>nepildyti</v>
      </c>
      <c r="T63" s="114" t="str">
        <f t="shared" si="2"/>
        <v>nepildyti</v>
      </c>
      <c r="U63" s="115"/>
      <c r="V63" s="115"/>
      <c r="W63" s="116"/>
      <c r="X63" s="153"/>
      <c r="Y63" s="153"/>
      <c r="Z63" s="153"/>
      <c r="AA63" s="115"/>
      <c r="AB63" s="115"/>
      <c r="AC63" s="115"/>
      <c r="AD63" s="115"/>
      <c r="AE63" s="27">
        <f t="shared" si="12"/>
        <v>0</v>
      </c>
      <c r="AF63" s="27">
        <f t="shared" si="13"/>
        <v>0</v>
      </c>
      <c r="AG63" s="27">
        <f t="shared" si="14"/>
        <v>0</v>
      </c>
      <c r="AH63" s="27">
        <f t="shared" si="15"/>
        <v>0</v>
      </c>
      <c r="AI63" s="27" t="str">
        <f t="shared" si="7"/>
        <v>ne</v>
      </c>
      <c r="AJ63" s="27" t="str">
        <f t="shared" si="8"/>
        <v>ne</v>
      </c>
      <c r="AK63" s="27" t="str">
        <f t="shared" si="9"/>
        <v>ne</v>
      </c>
    </row>
    <row r="64" spans="2:37" s="64" customFormat="1" x14ac:dyDescent="0.25">
      <c r="B64" s="27" t="str">
        <f t="shared" si="10"/>
        <v>-</v>
      </c>
      <c r="C64" s="113" t="str">
        <f t="shared" si="11"/>
        <v/>
      </c>
      <c r="D64" s="113" t="e">
        <f>VLOOKUP(C64,Kodai_VVG!$C$4:$C$52,1,FALSE)</f>
        <v>#N/A</v>
      </c>
      <c r="E64" s="113" t="e">
        <f>VLOOKUP(B64,Kodai_priem!$D$4:$D$564,1,FALSE)</f>
        <v>#N/A</v>
      </c>
      <c r="F64" s="115"/>
      <c r="G64" s="115"/>
      <c r="H64" s="39"/>
      <c r="I64" s="115"/>
      <c r="J64" s="115"/>
      <c r="K64" s="115"/>
      <c r="L64" s="115"/>
      <c r="M64" s="115"/>
      <c r="N64" s="116"/>
      <c r="O64" s="117"/>
      <c r="P64" s="118"/>
      <c r="Q64" s="115"/>
      <c r="R64" s="115"/>
      <c r="S64" s="117" t="str">
        <f t="shared" si="2"/>
        <v>nepildyti</v>
      </c>
      <c r="T64" s="114" t="str">
        <f t="shared" si="2"/>
        <v>nepildyti</v>
      </c>
      <c r="U64" s="115"/>
      <c r="V64" s="115"/>
      <c r="W64" s="116"/>
      <c r="X64" s="153"/>
      <c r="Y64" s="153"/>
      <c r="Z64" s="153"/>
      <c r="AA64" s="115"/>
      <c r="AB64" s="115"/>
      <c r="AC64" s="115"/>
      <c r="AD64" s="115"/>
      <c r="AE64" s="27">
        <f t="shared" si="12"/>
        <v>0</v>
      </c>
      <c r="AF64" s="27">
        <f t="shared" si="13"/>
        <v>0</v>
      </c>
      <c r="AG64" s="27">
        <f t="shared" si="14"/>
        <v>0</v>
      </c>
      <c r="AH64" s="27">
        <f t="shared" si="15"/>
        <v>0</v>
      </c>
      <c r="AI64" s="27" t="str">
        <f t="shared" si="7"/>
        <v>ne</v>
      </c>
      <c r="AJ64" s="27" t="str">
        <f t="shared" si="8"/>
        <v>ne</v>
      </c>
      <c r="AK64" s="27" t="str">
        <f t="shared" si="9"/>
        <v>ne</v>
      </c>
    </row>
    <row r="65" spans="2:37" s="64" customFormat="1" x14ac:dyDescent="0.25">
      <c r="B65" s="27" t="str">
        <f t="shared" si="10"/>
        <v>-</v>
      </c>
      <c r="C65" s="113" t="str">
        <f t="shared" si="11"/>
        <v/>
      </c>
      <c r="D65" s="113" t="e">
        <f>VLOOKUP(C65,Kodai_VVG!$C$4:$C$52,1,FALSE)</f>
        <v>#N/A</v>
      </c>
      <c r="E65" s="113" t="e">
        <f>VLOOKUP(B65,Kodai_priem!$D$4:$D$564,1,FALSE)</f>
        <v>#N/A</v>
      </c>
      <c r="F65" s="115"/>
      <c r="G65" s="115"/>
      <c r="H65" s="39"/>
      <c r="I65" s="115"/>
      <c r="J65" s="115"/>
      <c r="K65" s="115"/>
      <c r="L65" s="115"/>
      <c r="M65" s="115"/>
      <c r="N65" s="116"/>
      <c r="O65" s="117"/>
      <c r="P65" s="118"/>
      <c r="Q65" s="115"/>
      <c r="R65" s="115"/>
      <c r="S65" s="117" t="str">
        <f t="shared" si="2"/>
        <v>nepildyti</v>
      </c>
      <c r="T65" s="114" t="str">
        <f t="shared" si="2"/>
        <v>nepildyti</v>
      </c>
      <c r="U65" s="115"/>
      <c r="V65" s="115"/>
      <c r="W65" s="116"/>
      <c r="X65" s="153"/>
      <c r="Y65" s="153"/>
      <c r="Z65" s="153"/>
      <c r="AA65" s="115"/>
      <c r="AB65" s="115"/>
      <c r="AC65" s="115"/>
      <c r="AD65" s="115"/>
      <c r="AE65" s="27">
        <f t="shared" si="12"/>
        <v>0</v>
      </c>
      <c r="AF65" s="27">
        <f t="shared" si="13"/>
        <v>0</v>
      </c>
      <c r="AG65" s="27">
        <f t="shared" si="14"/>
        <v>0</v>
      </c>
      <c r="AH65" s="27">
        <f t="shared" si="15"/>
        <v>0</v>
      </c>
      <c r="AI65" s="27" t="str">
        <f t="shared" si="7"/>
        <v>ne</v>
      </c>
      <c r="AJ65" s="27" t="str">
        <f t="shared" si="8"/>
        <v>ne</v>
      </c>
      <c r="AK65" s="27" t="str">
        <f t="shared" si="9"/>
        <v>ne</v>
      </c>
    </row>
    <row r="66" spans="2:37" s="64" customFormat="1" x14ac:dyDescent="0.25">
      <c r="B66" s="27" t="str">
        <f t="shared" si="10"/>
        <v>-</v>
      </c>
      <c r="C66" s="113" t="str">
        <f t="shared" si="11"/>
        <v/>
      </c>
      <c r="D66" s="113" t="e">
        <f>VLOOKUP(C66,Kodai_VVG!$C$4:$C$52,1,FALSE)</f>
        <v>#N/A</v>
      </c>
      <c r="E66" s="113" t="e">
        <f>VLOOKUP(B66,Kodai_priem!$D$4:$D$564,1,FALSE)</f>
        <v>#N/A</v>
      </c>
      <c r="F66" s="115"/>
      <c r="G66" s="115"/>
      <c r="H66" s="39"/>
      <c r="I66" s="115"/>
      <c r="J66" s="115"/>
      <c r="K66" s="115"/>
      <c r="L66" s="115"/>
      <c r="M66" s="115"/>
      <c r="N66" s="116"/>
      <c r="O66" s="117"/>
      <c r="P66" s="118"/>
      <c r="Q66" s="115"/>
      <c r="R66" s="115"/>
      <c r="S66" s="117" t="str">
        <f t="shared" si="2"/>
        <v>nepildyti</v>
      </c>
      <c r="T66" s="114" t="str">
        <f t="shared" si="2"/>
        <v>nepildyti</v>
      </c>
      <c r="U66" s="115"/>
      <c r="V66" s="115"/>
      <c r="W66" s="116"/>
      <c r="X66" s="153"/>
      <c r="Y66" s="153"/>
      <c r="Z66" s="153"/>
      <c r="AA66" s="115"/>
      <c r="AB66" s="115"/>
      <c r="AC66" s="115"/>
      <c r="AD66" s="115"/>
      <c r="AE66" s="27">
        <f t="shared" si="12"/>
        <v>0</v>
      </c>
      <c r="AF66" s="27">
        <f t="shared" si="13"/>
        <v>0</v>
      </c>
      <c r="AG66" s="27">
        <f t="shared" si="14"/>
        <v>0</v>
      </c>
      <c r="AH66" s="27">
        <f t="shared" si="15"/>
        <v>0</v>
      </c>
      <c r="AI66" s="27" t="str">
        <f t="shared" si="7"/>
        <v>ne</v>
      </c>
      <c r="AJ66" s="27" t="str">
        <f t="shared" si="8"/>
        <v>ne</v>
      </c>
      <c r="AK66" s="27" t="str">
        <f t="shared" si="9"/>
        <v>ne</v>
      </c>
    </row>
    <row r="67" spans="2:37" s="64" customFormat="1" x14ac:dyDescent="0.25">
      <c r="B67" s="27" t="str">
        <f t="shared" si="10"/>
        <v>-</v>
      </c>
      <c r="C67" s="113" t="str">
        <f t="shared" si="11"/>
        <v/>
      </c>
      <c r="D67" s="113" t="e">
        <f>VLOOKUP(C67,Kodai_VVG!$C$4:$C$52,1,FALSE)</f>
        <v>#N/A</v>
      </c>
      <c r="E67" s="113" t="e">
        <f>VLOOKUP(B67,Kodai_priem!$D$4:$D$564,1,FALSE)</f>
        <v>#N/A</v>
      </c>
      <c r="F67" s="115"/>
      <c r="G67" s="115"/>
      <c r="H67" s="39"/>
      <c r="I67" s="115"/>
      <c r="J67" s="115"/>
      <c r="K67" s="115"/>
      <c r="L67" s="115"/>
      <c r="M67" s="115"/>
      <c r="N67" s="116"/>
      <c r="O67" s="117"/>
      <c r="P67" s="118"/>
      <c r="Q67" s="115"/>
      <c r="R67" s="115"/>
      <c r="S67" s="117" t="str">
        <f t="shared" si="2"/>
        <v>nepildyti</v>
      </c>
      <c r="T67" s="114" t="str">
        <f t="shared" si="2"/>
        <v>nepildyti</v>
      </c>
      <c r="U67" s="115"/>
      <c r="V67" s="115"/>
      <c r="W67" s="116"/>
      <c r="X67" s="153"/>
      <c r="Y67" s="153"/>
      <c r="Z67" s="153"/>
      <c r="AA67" s="115"/>
      <c r="AB67" s="115"/>
      <c r="AC67" s="115"/>
      <c r="AD67" s="115"/>
      <c r="AE67" s="27">
        <f t="shared" si="12"/>
        <v>0</v>
      </c>
      <c r="AF67" s="27">
        <f t="shared" si="13"/>
        <v>0</v>
      </c>
      <c r="AG67" s="27">
        <f t="shared" si="14"/>
        <v>0</v>
      </c>
      <c r="AH67" s="27">
        <f t="shared" si="15"/>
        <v>0</v>
      </c>
      <c r="AI67" s="27" t="str">
        <f t="shared" si="7"/>
        <v>ne</v>
      </c>
      <c r="AJ67" s="27" t="str">
        <f t="shared" si="8"/>
        <v>ne</v>
      </c>
      <c r="AK67" s="27" t="str">
        <f t="shared" si="9"/>
        <v>ne</v>
      </c>
    </row>
    <row r="68" spans="2:37" s="40" customFormat="1" x14ac:dyDescent="0.25">
      <c r="B68" s="27" t="str">
        <f t="shared" si="10"/>
        <v>-</v>
      </c>
      <c r="C68" s="113" t="str">
        <f t="shared" si="11"/>
        <v/>
      </c>
      <c r="D68" s="113" t="e">
        <f>VLOOKUP(C68,Kodai_VVG!$C$4:$C$52,1,FALSE)</f>
        <v>#N/A</v>
      </c>
      <c r="E68" s="113" t="e">
        <f>VLOOKUP(B68,Kodai_priem!$D$4:$D$564,1,FALSE)</f>
        <v>#N/A</v>
      </c>
      <c r="F68" s="115"/>
      <c r="G68" s="115"/>
      <c r="H68" s="39"/>
      <c r="I68" s="115"/>
      <c r="J68" s="115"/>
      <c r="K68" s="115"/>
      <c r="L68" s="115"/>
      <c r="M68" s="115"/>
      <c r="N68" s="116"/>
      <c r="O68" s="117"/>
      <c r="P68" s="118"/>
      <c r="Q68" s="115"/>
      <c r="R68" s="115"/>
      <c r="S68" s="117" t="str">
        <f t="shared" si="2"/>
        <v>nepildyti</v>
      </c>
      <c r="T68" s="114" t="str">
        <f t="shared" si="2"/>
        <v>nepildyti</v>
      </c>
      <c r="U68" s="115"/>
      <c r="V68" s="115"/>
      <c r="W68" s="116"/>
      <c r="X68" s="153"/>
      <c r="Y68" s="153"/>
      <c r="Z68" s="153"/>
      <c r="AA68" s="115"/>
      <c r="AB68" s="115"/>
      <c r="AC68" s="115"/>
      <c r="AD68" s="115"/>
      <c r="AE68" s="27">
        <f t="shared" si="12"/>
        <v>0</v>
      </c>
      <c r="AF68" s="27">
        <f t="shared" si="13"/>
        <v>0</v>
      </c>
      <c r="AG68" s="27">
        <f t="shared" si="14"/>
        <v>0</v>
      </c>
      <c r="AH68" s="27">
        <f t="shared" si="15"/>
        <v>0</v>
      </c>
      <c r="AI68" s="27" t="str">
        <f t="shared" si="7"/>
        <v>ne</v>
      </c>
      <c r="AJ68" s="27" t="str">
        <f t="shared" si="8"/>
        <v>ne</v>
      </c>
      <c r="AK68" s="27" t="str">
        <f t="shared" si="9"/>
        <v>ne</v>
      </c>
    </row>
    <row r="69" spans="2:37" s="40" customFormat="1" x14ac:dyDescent="0.25">
      <c r="B69" s="27" t="str">
        <f t="shared" si="10"/>
        <v>-</v>
      </c>
      <c r="C69" s="113" t="str">
        <f t="shared" si="11"/>
        <v/>
      </c>
      <c r="D69" s="113" t="e">
        <f>VLOOKUP(C69,Kodai_VVG!$C$4:$C$52,1,FALSE)</f>
        <v>#N/A</v>
      </c>
      <c r="E69" s="113" t="e">
        <f>VLOOKUP(B69,Kodai_priem!$D$4:$D$564,1,FALSE)</f>
        <v>#N/A</v>
      </c>
      <c r="F69" s="115"/>
      <c r="G69" s="115"/>
      <c r="H69" s="39"/>
      <c r="I69" s="115"/>
      <c r="J69" s="115"/>
      <c r="K69" s="115"/>
      <c r="L69" s="115"/>
      <c r="M69" s="115"/>
      <c r="N69" s="116"/>
      <c r="O69" s="117"/>
      <c r="P69" s="118"/>
      <c r="Q69" s="115"/>
      <c r="R69" s="115"/>
      <c r="S69" s="117" t="str">
        <f t="shared" si="2"/>
        <v>nepildyti</v>
      </c>
      <c r="T69" s="114" t="str">
        <f t="shared" si="2"/>
        <v>nepildyti</v>
      </c>
      <c r="U69" s="115"/>
      <c r="V69" s="115"/>
      <c r="W69" s="116"/>
      <c r="X69" s="153"/>
      <c r="Y69" s="153"/>
      <c r="Z69" s="153"/>
      <c r="AA69" s="115"/>
      <c r="AB69" s="115"/>
      <c r="AC69" s="115"/>
      <c r="AD69" s="115"/>
      <c r="AE69" s="27">
        <f t="shared" si="12"/>
        <v>0</v>
      </c>
      <c r="AF69" s="27">
        <f t="shared" si="13"/>
        <v>0</v>
      </c>
      <c r="AG69" s="27">
        <f t="shared" si="14"/>
        <v>0</v>
      </c>
      <c r="AH69" s="27">
        <f t="shared" si="15"/>
        <v>0</v>
      </c>
      <c r="AI69" s="27" t="str">
        <f t="shared" si="7"/>
        <v>ne</v>
      </c>
      <c r="AJ69" s="27" t="str">
        <f t="shared" si="8"/>
        <v>ne</v>
      </c>
      <c r="AK69" s="27" t="str">
        <f t="shared" si="9"/>
        <v>ne</v>
      </c>
    </row>
    <row r="70" spans="2:37" s="40" customFormat="1" x14ac:dyDescent="0.25">
      <c r="B70" s="27" t="str">
        <f t="shared" si="10"/>
        <v>-</v>
      </c>
      <c r="C70" s="113" t="str">
        <f t="shared" si="11"/>
        <v/>
      </c>
      <c r="D70" s="113" t="e">
        <f>VLOOKUP(C70,Kodai_VVG!$C$4:$C$52,1,FALSE)</f>
        <v>#N/A</v>
      </c>
      <c r="E70" s="113" t="e">
        <f>VLOOKUP(B70,Kodai_priem!$D$4:$D$564,1,FALSE)</f>
        <v>#N/A</v>
      </c>
      <c r="F70" s="115"/>
      <c r="G70" s="115"/>
      <c r="H70" s="39"/>
      <c r="I70" s="115"/>
      <c r="J70" s="115"/>
      <c r="K70" s="115"/>
      <c r="L70" s="115"/>
      <c r="M70" s="115"/>
      <c r="N70" s="116"/>
      <c r="O70" s="117"/>
      <c r="P70" s="118"/>
      <c r="Q70" s="115"/>
      <c r="R70" s="115"/>
      <c r="S70" s="117" t="str">
        <f t="shared" si="2"/>
        <v>nepildyti</v>
      </c>
      <c r="T70" s="114" t="str">
        <f t="shared" si="2"/>
        <v>nepildyti</v>
      </c>
      <c r="U70" s="115"/>
      <c r="V70" s="115"/>
      <c r="W70" s="116"/>
      <c r="X70" s="153"/>
      <c r="Y70" s="153"/>
      <c r="Z70" s="153"/>
      <c r="AA70" s="115"/>
      <c r="AB70" s="115"/>
      <c r="AC70" s="115"/>
      <c r="AD70" s="115"/>
      <c r="AE70" s="27">
        <f t="shared" si="12"/>
        <v>0</v>
      </c>
      <c r="AF70" s="27">
        <f t="shared" si="13"/>
        <v>0</v>
      </c>
      <c r="AG70" s="27">
        <f t="shared" si="14"/>
        <v>0</v>
      </c>
      <c r="AH70" s="27">
        <f t="shared" si="15"/>
        <v>0</v>
      </c>
      <c r="AI70" s="27" t="str">
        <f t="shared" si="7"/>
        <v>ne</v>
      </c>
      <c r="AJ70" s="27" t="str">
        <f t="shared" si="8"/>
        <v>ne</v>
      </c>
      <c r="AK70" s="27" t="str">
        <f t="shared" si="9"/>
        <v>ne</v>
      </c>
    </row>
    <row r="71" spans="2:37" s="40" customFormat="1" x14ac:dyDescent="0.25">
      <c r="B71" s="27" t="str">
        <f t="shared" si="10"/>
        <v>-</v>
      </c>
      <c r="C71" s="113" t="str">
        <f t="shared" si="11"/>
        <v/>
      </c>
      <c r="D71" s="113" t="e">
        <f>VLOOKUP(C71,Kodai_VVG!$C$4:$C$52,1,FALSE)</f>
        <v>#N/A</v>
      </c>
      <c r="E71" s="113" t="e">
        <f>VLOOKUP(B71,Kodai_priem!$D$4:$D$564,1,FALSE)</f>
        <v>#N/A</v>
      </c>
      <c r="F71" s="115"/>
      <c r="G71" s="115"/>
      <c r="H71" s="39"/>
      <c r="I71" s="115"/>
      <c r="J71" s="115"/>
      <c r="K71" s="115"/>
      <c r="L71" s="115"/>
      <c r="M71" s="115"/>
      <c r="N71" s="116"/>
      <c r="O71" s="117"/>
      <c r="P71" s="118"/>
      <c r="Q71" s="115"/>
      <c r="R71" s="115"/>
      <c r="S71" s="117" t="str">
        <f t="shared" si="2"/>
        <v>nepildyti</v>
      </c>
      <c r="T71" s="114" t="str">
        <f t="shared" si="2"/>
        <v>nepildyti</v>
      </c>
      <c r="U71" s="115"/>
      <c r="V71" s="115"/>
      <c r="W71" s="116"/>
      <c r="X71" s="153"/>
      <c r="Y71" s="153"/>
      <c r="Z71" s="153"/>
      <c r="AA71" s="115"/>
      <c r="AB71" s="115"/>
      <c r="AC71" s="115"/>
      <c r="AD71" s="115"/>
      <c r="AE71" s="27">
        <f t="shared" si="12"/>
        <v>0</v>
      </c>
      <c r="AF71" s="27">
        <f t="shared" si="13"/>
        <v>0</v>
      </c>
      <c r="AG71" s="27">
        <f t="shared" si="14"/>
        <v>0</v>
      </c>
      <c r="AH71" s="27">
        <f t="shared" si="15"/>
        <v>0</v>
      </c>
      <c r="AI71" s="27" t="str">
        <f t="shared" si="7"/>
        <v>ne</v>
      </c>
      <c r="AJ71" s="27" t="str">
        <f t="shared" si="8"/>
        <v>ne</v>
      </c>
      <c r="AK71" s="27" t="str">
        <f t="shared" si="9"/>
        <v>ne</v>
      </c>
    </row>
    <row r="72" spans="2:37" s="40" customFormat="1" x14ac:dyDescent="0.25">
      <c r="B72" s="27" t="str">
        <f t="shared" si="10"/>
        <v>-</v>
      </c>
      <c r="C72" s="113" t="str">
        <f t="shared" si="11"/>
        <v/>
      </c>
      <c r="D72" s="113" t="e">
        <f>VLOOKUP(C72,Kodai_VVG!$C$4:$C$52,1,FALSE)</f>
        <v>#N/A</v>
      </c>
      <c r="E72" s="113" t="e">
        <f>VLOOKUP(B72,Kodai_priem!$D$4:$D$564,1,FALSE)</f>
        <v>#N/A</v>
      </c>
      <c r="F72" s="115"/>
      <c r="G72" s="115"/>
      <c r="H72" s="39"/>
      <c r="I72" s="115"/>
      <c r="J72" s="115"/>
      <c r="K72" s="115"/>
      <c r="L72" s="115"/>
      <c r="M72" s="115"/>
      <c r="N72" s="116"/>
      <c r="O72" s="117"/>
      <c r="P72" s="118"/>
      <c r="Q72" s="115"/>
      <c r="R72" s="115"/>
      <c r="S72" s="117" t="str">
        <f t="shared" si="2"/>
        <v>nepildyti</v>
      </c>
      <c r="T72" s="114" t="str">
        <f t="shared" si="2"/>
        <v>nepildyti</v>
      </c>
      <c r="U72" s="115"/>
      <c r="V72" s="115"/>
      <c r="W72" s="116"/>
      <c r="X72" s="153"/>
      <c r="Y72" s="153"/>
      <c r="Z72" s="153"/>
      <c r="AA72" s="115"/>
      <c r="AB72" s="115"/>
      <c r="AC72" s="115"/>
      <c r="AD72" s="115"/>
      <c r="AE72" s="27">
        <f t="shared" si="12"/>
        <v>0</v>
      </c>
      <c r="AF72" s="27">
        <f t="shared" si="13"/>
        <v>0</v>
      </c>
      <c r="AG72" s="27">
        <f t="shared" si="14"/>
        <v>0</v>
      </c>
      <c r="AH72" s="27">
        <f t="shared" si="15"/>
        <v>0</v>
      </c>
      <c r="AI72" s="27" t="str">
        <f t="shared" si="7"/>
        <v>ne</v>
      </c>
      <c r="AJ72" s="27" t="str">
        <f t="shared" si="8"/>
        <v>ne</v>
      </c>
      <c r="AK72" s="27" t="str">
        <f t="shared" si="9"/>
        <v>ne</v>
      </c>
    </row>
    <row r="73" spans="2:37" s="40" customFormat="1" x14ac:dyDescent="0.25">
      <c r="B73" s="27" t="str">
        <f t="shared" si="10"/>
        <v>-</v>
      </c>
      <c r="C73" s="113" t="str">
        <f t="shared" si="11"/>
        <v/>
      </c>
      <c r="D73" s="113" t="e">
        <f>VLOOKUP(C73,Kodai_VVG!$C$4:$C$52,1,FALSE)</f>
        <v>#N/A</v>
      </c>
      <c r="E73" s="113" t="e">
        <f>VLOOKUP(B73,Kodai_priem!$D$4:$D$564,1,FALSE)</f>
        <v>#N/A</v>
      </c>
      <c r="F73" s="115"/>
      <c r="G73" s="115"/>
      <c r="H73" s="39"/>
      <c r="I73" s="115"/>
      <c r="J73" s="115"/>
      <c r="K73" s="115"/>
      <c r="L73" s="115"/>
      <c r="M73" s="115"/>
      <c r="N73" s="116"/>
      <c r="O73" s="117"/>
      <c r="P73" s="118"/>
      <c r="Q73" s="115"/>
      <c r="R73" s="115"/>
      <c r="S73" s="117" t="str">
        <f t="shared" si="2"/>
        <v>nepildyti</v>
      </c>
      <c r="T73" s="114" t="str">
        <f t="shared" si="2"/>
        <v>nepildyti</v>
      </c>
      <c r="U73" s="115"/>
      <c r="V73" s="115"/>
      <c r="W73" s="116"/>
      <c r="X73" s="153"/>
      <c r="Y73" s="153"/>
      <c r="Z73" s="153"/>
      <c r="AA73" s="115"/>
      <c r="AB73" s="115"/>
      <c r="AC73" s="115"/>
      <c r="AD73" s="115"/>
      <c r="AE73" s="27">
        <f t="shared" si="12"/>
        <v>0</v>
      </c>
      <c r="AF73" s="27">
        <f t="shared" si="13"/>
        <v>0</v>
      </c>
      <c r="AG73" s="27">
        <f t="shared" si="14"/>
        <v>0</v>
      </c>
      <c r="AH73" s="27">
        <f t="shared" si="15"/>
        <v>0</v>
      </c>
      <c r="AI73" s="27" t="str">
        <f t="shared" si="7"/>
        <v>ne</v>
      </c>
      <c r="AJ73" s="27" t="str">
        <f t="shared" si="8"/>
        <v>ne</v>
      </c>
      <c r="AK73" s="27" t="str">
        <f t="shared" si="9"/>
        <v>ne</v>
      </c>
    </row>
    <row r="74" spans="2:37" s="40" customFormat="1" x14ac:dyDescent="0.25">
      <c r="B74" s="27" t="str">
        <f t="shared" si="10"/>
        <v>-</v>
      </c>
      <c r="C74" s="113" t="str">
        <f t="shared" si="11"/>
        <v/>
      </c>
      <c r="D74" s="113" t="e">
        <f>VLOOKUP(C74,Kodai_VVG!$C$4:$C$52,1,FALSE)</f>
        <v>#N/A</v>
      </c>
      <c r="E74" s="113" t="e">
        <f>VLOOKUP(B74,Kodai_priem!$D$4:$D$564,1,FALSE)</f>
        <v>#N/A</v>
      </c>
      <c r="F74" s="115"/>
      <c r="G74" s="115"/>
      <c r="H74" s="39"/>
      <c r="I74" s="115"/>
      <c r="J74" s="115"/>
      <c r="K74" s="115"/>
      <c r="L74" s="115"/>
      <c r="M74" s="115"/>
      <c r="N74" s="116"/>
      <c r="O74" s="117"/>
      <c r="P74" s="118"/>
      <c r="Q74" s="115"/>
      <c r="R74" s="115"/>
      <c r="S74" s="117" t="str">
        <f t="shared" si="2"/>
        <v>nepildyti</v>
      </c>
      <c r="T74" s="114" t="str">
        <f t="shared" si="2"/>
        <v>nepildyti</v>
      </c>
      <c r="U74" s="115"/>
      <c r="V74" s="115"/>
      <c r="W74" s="116"/>
      <c r="X74" s="153"/>
      <c r="Y74" s="153"/>
      <c r="Z74" s="153"/>
      <c r="AA74" s="115"/>
      <c r="AB74" s="115"/>
      <c r="AC74" s="115"/>
      <c r="AD74" s="115"/>
      <c r="AE74" s="27">
        <f t="shared" si="12"/>
        <v>0</v>
      </c>
      <c r="AF74" s="27">
        <f t="shared" si="13"/>
        <v>0</v>
      </c>
      <c r="AG74" s="27">
        <f t="shared" si="14"/>
        <v>0</v>
      </c>
      <c r="AH74" s="27">
        <f t="shared" si="15"/>
        <v>0</v>
      </c>
      <c r="AI74" s="27" t="str">
        <f t="shared" si="7"/>
        <v>ne</v>
      </c>
      <c r="AJ74" s="27" t="str">
        <f t="shared" si="8"/>
        <v>ne</v>
      </c>
      <c r="AK74" s="27" t="str">
        <f t="shared" si="9"/>
        <v>ne</v>
      </c>
    </row>
    <row r="75" spans="2:37" s="40" customFormat="1" x14ac:dyDescent="0.25">
      <c r="B75" s="27" t="str">
        <f t="shared" si="10"/>
        <v>-</v>
      </c>
      <c r="C75" s="113" t="str">
        <f t="shared" si="11"/>
        <v/>
      </c>
      <c r="D75" s="113" t="e">
        <f>VLOOKUP(C75,Kodai_VVG!$C$4:$C$52,1,FALSE)</f>
        <v>#N/A</v>
      </c>
      <c r="E75" s="113" t="e">
        <f>VLOOKUP(B75,Kodai_priem!$D$4:$D$564,1,FALSE)</f>
        <v>#N/A</v>
      </c>
      <c r="F75" s="115"/>
      <c r="G75" s="115"/>
      <c r="H75" s="39"/>
      <c r="I75" s="115"/>
      <c r="J75" s="115"/>
      <c r="K75" s="115"/>
      <c r="L75" s="115"/>
      <c r="M75" s="115"/>
      <c r="N75" s="116"/>
      <c r="O75" s="117"/>
      <c r="P75" s="118"/>
      <c r="Q75" s="115"/>
      <c r="R75" s="115"/>
      <c r="S75" s="117" t="str">
        <f t="shared" si="2"/>
        <v>nepildyti</v>
      </c>
      <c r="T75" s="114" t="str">
        <f t="shared" si="2"/>
        <v>nepildyti</v>
      </c>
      <c r="U75" s="115"/>
      <c r="V75" s="115"/>
      <c r="W75" s="116"/>
      <c r="X75" s="153"/>
      <c r="Y75" s="153"/>
      <c r="Z75" s="153"/>
      <c r="AA75" s="115"/>
      <c r="AB75" s="115"/>
      <c r="AC75" s="115"/>
      <c r="AD75" s="115"/>
      <c r="AE75" s="27">
        <f t="shared" si="12"/>
        <v>0</v>
      </c>
      <c r="AF75" s="27">
        <f t="shared" si="13"/>
        <v>0</v>
      </c>
      <c r="AG75" s="27">
        <f t="shared" si="14"/>
        <v>0</v>
      </c>
      <c r="AH75" s="27">
        <f t="shared" si="15"/>
        <v>0</v>
      </c>
      <c r="AI75" s="27" t="str">
        <f t="shared" si="7"/>
        <v>ne</v>
      </c>
      <c r="AJ75" s="27" t="str">
        <f t="shared" si="8"/>
        <v>ne</v>
      </c>
      <c r="AK75" s="27" t="str">
        <f t="shared" si="9"/>
        <v>ne</v>
      </c>
    </row>
    <row r="76" spans="2:37" s="40" customFormat="1" x14ac:dyDescent="0.25">
      <c r="B76" s="27" t="str">
        <f t="shared" si="10"/>
        <v>-</v>
      </c>
      <c r="C76" s="113" t="str">
        <f t="shared" si="11"/>
        <v/>
      </c>
      <c r="D76" s="113" t="e">
        <f>VLOOKUP(C76,Kodai_VVG!$C$4:$C$52,1,FALSE)</f>
        <v>#N/A</v>
      </c>
      <c r="E76" s="113" t="e">
        <f>VLOOKUP(B76,Kodai_priem!$D$4:$D$564,1,FALSE)</f>
        <v>#N/A</v>
      </c>
      <c r="F76" s="115"/>
      <c r="G76" s="115"/>
      <c r="H76" s="39"/>
      <c r="I76" s="115"/>
      <c r="J76" s="115"/>
      <c r="K76" s="115"/>
      <c r="L76" s="115"/>
      <c r="M76" s="115"/>
      <c r="N76" s="116"/>
      <c r="O76" s="117"/>
      <c r="P76" s="118"/>
      <c r="Q76" s="115"/>
      <c r="R76" s="115"/>
      <c r="S76" s="117" t="str">
        <f t="shared" ref="S76:T139" si="16">IF($R76="fizinis asmuo","užpildykite","nepildyti")</f>
        <v>nepildyti</v>
      </c>
      <c r="T76" s="114" t="str">
        <f t="shared" si="16"/>
        <v>nepildyti</v>
      </c>
      <c r="U76" s="115"/>
      <c r="V76" s="115"/>
      <c r="W76" s="116"/>
      <c r="X76" s="153"/>
      <c r="Y76" s="153"/>
      <c r="Z76" s="153"/>
      <c r="AA76" s="115"/>
      <c r="AB76" s="115"/>
      <c r="AC76" s="115"/>
      <c r="AD76" s="115"/>
      <c r="AE76" s="27">
        <f t="shared" si="12"/>
        <v>0</v>
      </c>
      <c r="AF76" s="27">
        <f t="shared" si="13"/>
        <v>0</v>
      </c>
      <c r="AG76" s="27">
        <f t="shared" si="14"/>
        <v>0</v>
      </c>
      <c r="AH76" s="27">
        <f t="shared" si="15"/>
        <v>0</v>
      </c>
      <c r="AI76" s="27" t="str">
        <f t="shared" si="7"/>
        <v>ne</v>
      </c>
      <c r="AJ76" s="27" t="str">
        <f t="shared" si="8"/>
        <v>ne</v>
      </c>
      <c r="AK76" s="27" t="str">
        <f t="shared" si="9"/>
        <v>ne</v>
      </c>
    </row>
    <row r="77" spans="2:37" s="40" customFormat="1" x14ac:dyDescent="0.25">
      <c r="B77" s="27" t="str">
        <f t="shared" si="10"/>
        <v>-</v>
      </c>
      <c r="C77" s="113" t="str">
        <f t="shared" si="11"/>
        <v/>
      </c>
      <c r="D77" s="113" t="e">
        <f>VLOOKUP(C77,Kodai_VVG!$C$4:$C$52,1,FALSE)</f>
        <v>#N/A</v>
      </c>
      <c r="E77" s="113" t="e">
        <f>VLOOKUP(B77,Kodai_priem!$D$4:$D$564,1,FALSE)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2"/>
        <v>0</v>
      </c>
      <c r="AF77" s="27">
        <f t="shared" si="13"/>
        <v>0</v>
      </c>
      <c r="AG77" s="27">
        <f t="shared" si="14"/>
        <v>0</v>
      </c>
      <c r="AH77" s="27">
        <f t="shared" si="15"/>
        <v>0</v>
      </c>
      <c r="AI77" s="27" t="str">
        <f t="shared" ref="AI77:AI140" si="17">IF(AF77&gt;0,"taip","ne")</f>
        <v>ne</v>
      </c>
      <c r="AJ77" s="27" t="str">
        <f t="shared" ref="AJ77:AJ140" si="18">IF(AG77&gt;0,"taip","ne")</f>
        <v>ne</v>
      </c>
      <c r="AK77" s="27" t="str">
        <f t="shared" ref="AK77:AK140" si="19">IF(AH77&gt;0,"taip","ne")</f>
        <v>ne</v>
      </c>
    </row>
    <row r="78" spans="2:37" s="40" customFormat="1" x14ac:dyDescent="0.25">
      <c r="B78" s="27" t="str">
        <f t="shared" si="10"/>
        <v>-</v>
      </c>
      <c r="C78" s="113" t="str">
        <f t="shared" si="11"/>
        <v/>
      </c>
      <c r="D78" s="113" t="e">
        <f>VLOOKUP(C78,Kodai_VVG!$C$4:$C$52,1,FALSE)</f>
        <v>#N/A</v>
      </c>
      <c r="E78" s="113" t="e">
        <f>VLOOKUP(B78,Kodai_priem!$D$4:$D$564,1,FALSE)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2"/>
        <v>0</v>
      </c>
      <c r="AF78" s="27">
        <f t="shared" si="13"/>
        <v>0</v>
      </c>
      <c r="AG78" s="27">
        <f t="shared" si="14"/>
        <v>0</v>
      </c>
      <c r="AH78" s="27">
        <f t="shared" si="15"/>
        <v>0</v>
      </c>
      <c r="AI78" s="27" t="str">
        <f t="shared" si="17"/>
        <v>ne</v>
      </c>
      <c r="AJ78" s="27" t="str">
        <f t="shared" si="18"/>
        <v>ne</v>
      </c>
      <c r="AK78" s="27" t="str">
        <f t="shared" si="19"/>
        <v>ne</v>
      </c>
    </row>
    <row r="79" spans="2:37" s="40" customFormat="1" x14ac:dyDescent="0.25">
      <c r="B79" s="27" t="str">
        <f t="shared" si="10"/>
        <v>-</v>
      </c>
      <c r="C79" s="113" t="str">
        <f t="shared" si="11"/>
        <v/>
      </c>
      <c r="D79" s="113" t="e">
        <f>VLOOKUP(C79,Kodai_VVG!$C$4:$C$52,1,FALSE)</f>
        <v>#N/A</v>
      </c>
      <c r="E79" s="113" t="e">
        <f>VLOOKUP(B79,Kodai_priem!$D$4:$D$564,1,FALSE)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2"/>
        <v>0</v>
      </c>
      <c r="AF79" s="27">
        <f t="shared" si="13"/>
        <v>0</v>
      </c>
      <c r="AG79" s="27">
        <f t="shared" si="14"/>
        <v>0</v>
      </c>
      <c r="AH79" s="27">
        <f t="shared" si="15"/>
        <v>0</v>
      </c>
      <c r="AI79" s="27" t="str">
        <f t="shared" si="17"/>
        <v>ne</v>
      </c>
      <c r="AJ79" s="27" t="str">
        <f t="shared" si="18"/>
        <v>ne</v>
      </c>
      <c r="AK79" s="27" t="str">
        <f t="shared" si="19"/>
        <v>ne</v>
      </c>
    </row>
    <row r="80" spans="2:37" s="40" customFormat="1" x14ac:dyDescent="0.25">
      <c r="B80" s="27" t="str">
        <f t="shared" si="10"/>
        <v>-</v>
      </c>
      <c r="C80" s="113" t="str">
        <f t="shared" si="11"/>
        <v/>
      </c>
      <c r="D80" s="113" t="e">
        <f>VLOOKUP(C80,Kodai_VVG!$C$4:$C$52,1,FALSE)</f>
        <v>#N/A</v>
      </c>
      <c r="E80" s="113" t="e">
        <f>VLOOKUP(B80,Kodai_priem!$D$4:$D$564,1,FALSE)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2"/>
        <v>0</v>
      </c>
      <c r="AF80" s="27">
        <f t="shared" si="13"/>
        <v>0</v>
      </c>
      <c r="AG80" s="27">
        <f t="shared" si="14"/>
        <v>0</v>
      </c>
      <c r="AH80" s="27">
        <f t="shared" si="15"/>
        <v>0</v>
      </c>
      <c r="AI80" s="27" t="str">
        <f t="shared" si="17"/>
        <v>ne</v>
      </c>
      <c r="AJ80" s="27" t="str">
        <f t="shared" si="18"/>
        <v>ne</v>
      </c>
      <c r="AK80" s="27" t="str">
        <f t="shared" si="19"/>
        <v>ne</v>
      </c>
    </row>
    <row r="81" spans="2:37" s="40" customFormat="1" x14ac:dyDescent="0.25">
      <c r="B81" s="27" t="str">
        <f t="shared" si="10"/>
        <v>-</v>
      </c>
      <c r="C81" s="113" t="str">
        <f t="shared" si="11"/>
        <v/>
      </c>
      <c r="D81" s="113" t="e">
        <f>VLOOKUP(C81,Kodai_VVG!$C$4:$C$52,1,FALSE)</f>
        <v>#N/A</v>
      </c>
      <c r="E81" s="113" t="e">
        <f>VLOOKUP(B81,Kodai_priem!$D$4:$D$564,1,FALSE)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2"/>
        <v>0</v>
      </c>
      <c r="AF81" s="27">
        <f t="shared" si="13"/>
        <v>0</v>
      </c>
      <c r="AG81" s="27">
        <f t="shared" si="14"/>
        <v>0</v>
      </c>
      <c r="AH81" s="27">
        <f t="shared" si="15"/>
        <v>0</v>
      </c>
      <c r="AI81" s="27" t="str">
        <f t="shared" si="17"/>
        <v>ne</v>
      </c>
      <c r="AJ81" s="27" t="str">
        <f t="shared" si="18"/>
        <v>ne</v>
      </c>
      <c r="AK81" s="27" t="str">
        <f t="shared" si="19"/>
        <v>ne</v>
      </c>
    </row>
    <row r="82" spans="2:37" s="40" customFormat="1" x14ac:dyDescent="0.25">
      <c r="B82" s="27" t="str">
        <f t="shared" si="10"/>
        <v>-</v>
      </c>
      <c r="C82" s="113" t="str">
        <f t="shared" si="11"/>
        <v/>
      </c>
      <c r="D82" s="113" t="e">
        <f>VLOOKUP(C82,Kodai_VVG!$C$4:$C$52,1,FALSE)</f>
        <v>#N/A</v>
      </c>
      <c r="E82" s="113" t="e">
        <f>VLOOKUP(B82,Kodai_priem!$D$4:$D$564,1,FALSE)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2"/>
        <v>0</v>
      </c>
      <c r="AF82" s="27">
        <f t="shared" si="13"/>
        <v>0</v>
      </c>
      <c r="AG82" s="27">
        <f t="shared" si="14"/>
        <v>0</v>
      </c>
      <c r="AH82" s="27">
        <f t="shared" si="15"/>
        <v>0</v>
      </c>
      <c r="AI82" s="27" t="str">
        <f t="shared" si="17"/>
        <v>ne</v>
      </c>
      <c r="AJ82" s="27" t="str">
        <f t="shared" si="18"/>
        <v>ne</v>
      </c>
      <c r="AK82" s="27" t="str">
        <f t="shared" si="19"/>
        <v>ne</v>
      </c>
    </row>
    <row r="83" spans="2:37" s="40" customFormat="1" x14ac:dyDescent="0.25">
      <c r="B83" s="27" t="str">
        <f t="shared" si="10"/>
        <v>-</v>
      </c>
      <c r="C83" s="113" t="str">
        <f t="shared" si="11"/>
        <v/>
      </c>
      <c r="D83" s="113" t="e">
        <f>VLOOKUP(C83,Kodai_VVG!$C$4:$C$52,1,FALSE)</f>
        <v>#N/A</v>
      </c>
      <c r="E83" s="113" t="e">
        <f>VLOOKUP(B83,Kodai_priem!$D$4:$D$564,1,FALSE)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2"/>
        <v>0</v>
      </c>
      <c r="AF83" s="27">
        <f t="shared" si="13"/>
        <v>0</v>
      </c>
      <c r="AG83" s="27">
        <f t="shared" si="14"/>
        <v>0</v>
      </c>
      <c r="AH83" s="27">
        <f t="shared" si="15"/>
        <v>0</v>
      </c>
      <c r="AI83" s="27" t="str">
        <f t="shared" si="17"/>
        <v>ne</v>
      </c>
      <c r="AJ83" s="27" t="str">
        <f t="shared" si="18"/>
        <v>ne</v>
      </c>
      <c r="AK83" s="27" t="str">
        <f t="shared" si="19"/>
        <v>ne</v>
      </c>
    </row>
    <row r="84" spans="2:37" s="40" customFormat="1" x14ac:dyDescent="0.25">
      <c r="B84" s="27" t="str">
        <f t="shared" si="10"/>
        <v>-</v>
      </c>
      <c r="C84" s="113" t="str">
        <f t="shared" si="11"/>
        <v/>
      </c>
      <c r="D84" s="113" t="e">
        <f>VLOOKUP(C84,Kodai_VVG!$C$4:$C$52,1,FALSE)</f>
        <v>#N/A</v>
      </c>
      <c r="E84" s="113" t="e">
        <f>VLOOKUP(B84,Kodai_priem!$D$4:$D$564,1,FALSE)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2"/>
        <v>0</v>
      </c>
      <c r="AF84" s="27">
        <f t="shared" si="13"/>
        <v>0</v>
      </c>
      <c r="AG84" s="27">
        <f t="shared" si="14"/>
        <v>0</v>
      </c>
      <c r="AH84" s="27">
        <f t="shared" si="15"/>
        <v>0</v>
      </c>
      <c r="AI84" s="27" t="str">
        <f t="shared" si="17"/>
        <v>ne</v>
      </c>
      <c r="AJ84" s="27" t="str">
        <f t="shared" si="18"/>
        <v>ne</v>
      </c>
      <c r="AK84" s="27" t="str">
        <f t="shared" si="19"/>
        <v>ne</v>
      </c>
    </row>
    <row r="85" spans="2:37" s="40" customFormat="1" x14ac:dyDescent="0.25">
      <c r="B85" s="27" t="str">
        <f t="shared" si="10"/>
        <v>-</v>
      </c>
      <c r="C85" s="113" t="str">
        <f t="shared" si="11"/>
        <v/>
      </c>
      <c r="D85" s="113" t="e">
        <f>VLOOKUP(C85,Kodai_VVG!$C$4:$C$52,1,FALSE)</f>
        <v>#N/A</v>
      </c>
      <c r="E85" s="113" t="e">
        <f>VLOOKUP(B85,Kodai_priem!$D$4:$D$564,1,FALSE)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2"/>
        <v>0</v>
      </c>
      <c r="AF85" s="27">
        <f t="shared" si="13"/>
        <v>0</v>
      </c>
      <c r="AG85" s="27">
        <f t="shared" si="14"/>
        <v>0</v>
      </c>
      <c r="AH85" s="27">
        <f t="shared" si="15"/>
        <v>0</v>
      </c>
      <c r="AI85" s="27" t="str">
        <f t="shared" si="17"/>
        <v>ne</v>
      </c>
      <c r="AJ85" s="27" t="str">
        <f t="shared" si="18"/>
        <v>ne</v>
      </c>
      <c r="AK85" s="27" t="str">
        <f t="shared" si="19"/>
        <v>ne</v>
      </c>
    </row>
    <row r="86" spans="2:37" s="40" customFormat="1" x14ac:dyDescent="0.25">
      <c r="B86" s="27" t="str">
        <f t="shared" si="10"/>
        <v>-</v>
      </c>
      <c r="C86" s="113" t="str">
        <f t="shared" si="11"/>
        <v/>
      </c>
      <c r="D86" s="113" t="e">
        <f>VLOOKUP(C86,Kodai_VVG!$C$4:$C$52,1,FALSE)</f>
        <v>#N/A</v>
      </c>
      <c r="E86" s="113" t="e">
        <f>VLOOKUP(B86,Kodai_priem!$D$4:$D$564,1,FALSE)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2"/>
        <v>0</v>
      </c>
      <c r="AF86" s="27">
        <f t="shared" si="13"/>
        <v>0</v>
      </c>
      <c r="AG86" s="27">
        <f t="shared" si="14"/>
        <v>0</v>
      </c>
      <c r="AH86" s="27">
        <f t="shared" si="15"/>
        <v>0</v>
      </c>
      <c r="AI86" s="27" t="str">
        <f t="shared" si="17"/>
        <v>ne</v>
      </c>
      <c r="AJ86" s="27" t="str">
        <f t="shared" si="18"/>
        <v>ne</v>
      </c>
      <c r="AK86" s="27" t="str">
        <f t="shared" si="19"/>
        <v>ne</v>
      </c>
    </row>
    <row r="87" spans="2:37" s="40" customFormat="1" x14ac:dyDescent="0.25">
      <c r="B87" s="27" t="str">
        <f t="shared" si="10"/>
        <v>-</v>
      </c>
      <c r="C87" s="113" t="str">
        <f t="shared" si="11"/>
        <v/>
      </c>
      <c r="D87" s="113" t="e">
        <f>VLOOKUP(C87,Kodai_VVG!$C$4:$C$52,1,FALSE)</f>
        <v>#N/A</v>
      </c>
      <c r="E87" s="113" t="e">
        <f>VLOOKUP(B87,Kodai_priem!$D$4:$D$564,1,FALSE)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2"/>
        <v>0</v>
      </c>
      <c r="AF87" s="27">
        <f t="shared" si="13"/>
        <v>0</v>
      </c>
      <c r="AG87" s="27">
        <f t="shared" si="14"/>
        <v>0</v>
      </c>
      <c r="AH87" s="27">
        <f t="shared" si="15"/>
        <v>0</v>
      </c>
      <c r="AI87" s="27" t="str">
        <f t="shared" si="17"/>
        <v>ne</v>
      </c>
      <c r="AJ87" s="27" t="str">
        <f t="shared" si="18"/>
        <v>ne</v>
      </c>
      <c r="AK87" s="27" t="str">
        <f t="shared" si="19"/>
        <v>ne</v>
      </c>
    </row>
    <row r="88" spans="2:37" s="40" customFormat="1" x14ac:dyDescent="0.25">
      <c r="B88" s="27" t="str">
        <f t="shared" si="10"/>
        <v>-</v>
      </c>
      <c r="C88" s="113" t="str">
        <f t="shared" si="11"/>
        <v/>
      </c>
      <c r="D88" s="113" t="e">
        <f>VLOOKUP(C88,Kodai_VVG!$C$4:$C$52,1,FALSE)</f>
        <v>#N/A</v>
      </c>
      <c r="E88" s="113" t="e">
        <f>VLOOKUP(B88,Kodai_priem!$D$4:$D$564,1,FALSE)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2"/>
        <v>0</v>
      </c>
      <c r="AF88" s="27">
        <f t="shared" si="13"/>
        <v>0</v>
      </c>
      <c r="AG88" s="27">
        <f t="shared" si="14"/>
        <v>0</v>
      </c>
      <c r="AH88" s="27">
        <f t="shared" si="15"/>
        <v>0</v>
      </c>
      <c r="AI88" s="27" t="str">
        <f t="shared" si="17"/>
        <v>ne</v>
      </c>
      <c r="AJ88" s="27" t="str">
        <f t="shared" si="18"/>
        <v>ne</v>
      </c>
      <c r="AK88" s="27" t="str">
        <f t="shared" si="19"/>
        <v>ne</v>
      </c>
    </row>
    <row r="89" spans="2:37" s="40" customFormat="1" x14ac:dyDescent="0.25">
      <c r="B89" s="27" t="str">
        <f t="shared" si="10"/>
        <v>-</v>
      </c>
      <c r="C89" s="113" t="str">
        <f t="shared" si="11"/>
        <v/>
      </c>
      <c r="D89" s="113" t="e">
        <f>VLOOKUP(C89,Kodai_VVG!$C$4:$C$52,1,FALSE)</f>
        <v>#N/A</v>
      </c>
      <c r="E89" s="113" t="e">
        <f>VLOOKUP(B89,Kodai_priem!$D$4:$D$564,1,FALSE)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2"/>
        <v>0</v>
      </c>
      <c r="AF89" s="27">
        <f t="shared" si="13"/>
        <v>0</v>
      </c>
      <c r="AG89" s="27">
        <f t="shared" si="14"/>
        <v>0</v>
      </c>
      <c r="AH89" s="27">
        <f t="shared" si="15"/>
        <v>0</v>
      </c>
      <c r="AI89" s="27" t="str">
        <f t="shared" si="17"/>
        <v>ne</v>
      </c>
      <c r="AJ89" s="27" t="str">
        <f t="shared" si="18"/>
        <v>ne</v>
      </c>
      <c r="AK89" s="27" t="str">
        <f t="shared" si="19"/>
        <v>ne</v>
      </c>
    </row>
    <row r="90" spans="2:37" s="40" customFormat="1" x14ac:dyDescent="0.25">
      <c r="B90" s="27" t="str">
        <f t="shared" si="10"/>
        <v>-</v>
      </c>
      <c r="C90" s="113" t="str">
        <f t="shared" si="11"/>
        <v/>
      </c>
      <c r="D90" s="113" t="e">
        <f>VLOOKUP(C90,Kodai_VVG!$C$4:$C$52,1,FALSE)</f>
        <v>#N/A</v>
      </c>
      <c r="E90" s="113" t="e">
        <f>VLOOKUP(B90,Kodai_priem!$D$4:$D$564,1,FALSE)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2"/>
        <v>0</v>
      </c>
      <c r="AF90" s="27">
        <f t="shared" si="13"/>
        <v>0</v>
      </c>
      <c r="AG90" s="27">
        <f t="shared" si="14"/>
        <v>0</v>
      </c>
      <c r="AH90" s="27">
        <f t="shared" si="15"/>
        <v>0</v>
      </c>
      <c r="AI90" s="27" t="str">
        <f t="shared" si="17"/>
        <v>ne</v>
      </c>
      <c r="AJ90" s="27" t="str">
        <f t="shared" si="18"/>
        <v>ne</v>
      </c>
      <c r="AK90" s="27" t="str">
        <f t="shared" si="19"/>
        <v>ne</v>
      </c>
    </row>
    <row r="91" spans="2:37" s="40" customFormat="1" x14ac:dyDescent="0.25">
      <c r="B91" s="27" t="str">
        <f t="shared" si="10"/>
        <v>-</v>
      </c>
      <c r="C91" s="113" t="str">
        <f t="shared" si="11"/>
        <v/>
      </c>
      <c r="D91" s="113" t="e">
        <f>VLOOKUP(C91,Kodai_VVG!$C$4:$C$52,1,FALSE)</f>
        <v>#N/A</v>
      </c>
      <c r="E91" s="113" t="e">
        <f>VLOOKUP(B91,Kodai_priem!$D$4:$D$564,1,FALSE)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2"/>
        <v>0</v>
      </c>
      <c r="AF91" s="27">
        <f t="shared" si="13"/>
        <v>0</v>
      </c>
      <c r="AG91" s="27">
        <f t="shared" si="14"/>
        <v>0</v>
      </c>
      <c r="AH91" s="27">
        <f t="shared" si="15"/>
        <v>0</v>
      </c>
      <c r="AI91" s="27" t="str">
        <f t="shared" si="17"/>
        <v>ne</v>
      </c>
      <c r="AJ91" s="27" t="str">
        <f t="shared" si="18"/>
        <v>ne</v>
      </c>
      <c r="AK91" s="27" t="str">
        <f t="shared" si="19"/>
        <v>ne</v>
      </c>
    </row>
    <row r="92" spans="2:37" s="40" customFormat="1" x14ac:dyDescent="0.25">
      <c r="B92" s="27" t="str">
        <f t="shared" si="10"/>
        <v>-</v>
      </c>
      <c r="C92" s="113" t="str">
        <f t="shared" si="11"/>
        <v/>
      </c>
      <c r="D92" s="113" t="e">
        <f>VLOOKUP(C92,Kodai_VVG!$C$4:$C$52,1,FALSE)</f>
        <v>#N/A</v>
      </c>
      <c r="E92" s="113" t="e">
        <f>VLOOKUP(B92,Kodai_priem!$D$4:$D$564,1,FALSE)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2"/>
        <v>0</v>
      </c>
      <c r="AF92" s="27">
        <f t="shared" si="13"/>
        <v>0</v>
      </c>
      <c r="AG92" s="27">
        <f t="shared" si="14"/>
        <v>0</v>
      </c>
      <c r="AH92" s="27">
        <f t="shared" si="15"/>
        <v>0</v>
      </c>
      <c r="AI92" s="27" t="str">
        <f t="shared" si="17"/>
        <v>ne</v>
      </c>
      <c r="AJ92" s="27" t="str">
        <f t="shared" si="18"/>
        <v>ne</v>
      </c>
      <c r="AK92" s="27" t="str">
        <f t="shared" si="19"/>
        <v>ne</v>
      </c>
    </row>
    <row r="93" spans="2:37" s="40" customFormat="1" x14ac:dyDescent="0.25">
      <c r="B93" s="27" t="str">
        <f t="shared" si="10"/>
        <v>-</v>
      </c>
      <c r="C93" s="113" t="str">
        <f t="shared" si="11"/>
        <v/>
      </c>
      <c r="D93" s="113" t="e">
        <f>VLOOKUP(C93,Kodai_VVG!$C$4:$C$52,1,FALSE)</f>
        <v>#N/A</v>
      </c>
      <c r="E93" s="113" t="e">
        <f>VLOOKUP(B93,Kodai_priem!$D$4:$D$564,1,FALSE)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2"/>
        <v>0</v>
      </c>
      <c r="AF93" s="27">
        <f t="shared" si="13"/>
        <v>0</v>
      </c>
      <c r="AG93" s="27">
        <f t="shared" si="14"/>
        <v>0</v>
      </c>
      <c r="AH93" s="27">
        <f t="shared" si="15"/>
        <v>0</v>
      </c>
      <c r="AI93" s="27" t="str">
        <f t="shared" si="17"/>
        <v>ne</v>
      </c>
      <c r="AJ93" s="27" t="str">
        <f t="shared" si="18"/>
        <v>ne</v>
      </c>
      <c r="AK93" s="27" t="str">
        <f t="shared" si="19"/>
        <v>ne</v>
      </c>
    </row>
    <row r="94" spans="2:37" s="40" customFormat="1" x14ac:dyDescent="0.25">
      <c r="B94" s="27" t="str">
        <f t="shared" si="10"/>
        <v>-</v>
      </c>
      <c r="C94" s="113" t="str">
        <f t="shared" si="11"/>
        <v/>
      </c>
      <c r="D94" s="113" t="e">
        <f>VLOOKUP(C94,Kodai_VVG!$C$4:$C$52,1,FALSE)</f>
        <v>#N/A</v>
      </c>
      <c r="E94" s="113" t="e">
        <f>VLOOKUP(B94,Kodai_priem!$D$4:$D$564,1,FALSE)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2"/>
        <v>0</v>
      </c>
      <c r="AF94" s="27">
        <f t="shared" si="13"/>
        <v>0</v>
      </c>
      <c r="AG94" s="27">
        <f t="shared" si="14"/>
        <v>0</v>
      </c>
      <c r="AH94" s="27">
        <f t="shared" si="15"/>
        <v>0</v>
      </c>
      <c r="AI94" s="27" t="str">
        <f t="shared" si="17"/>
        <v>ne</v>
      </c>
      <c r="AJ94" s="27" t="str">
        <f t="shared" si="18"/>
        <v>ne</v>
      </c>
      <c r="AK94" s="27" t="str">
        <f t="shared" si="19"/>
        <v>ne</v>
      </c>
    </row>
    <row r="95" spans="2:37" s="40" customFormat="1" x14ac:dyDescent="0.25">
      <c r="B95" s="27" t="str">
        <f t="shared" si="10"/>
        <v>-</v>
      </c>
      <c r="C95" s="113" t="str">
        <f t="shared" si="11"/>
        <v/>
      </c>
      <c r="D95" s="113" t="e">
        <f>VLOOKUP(C95,Kodai_VVG!$C$4:$C$52,1,FALSE)</f>
        <v>#N/A</v>
      </c>
      <c r="E95" s="113" t="e">
        <f>VLOOKUP(B95,Kodai_priem!$D$4:$D$564,1,FALSE)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2"/>
        <v>0</v>
      </c>
      <c r="AF95" s="27">
        <f t="shared" si="13"/>
        <v>0</v>
      </c>
      <c r="AG95" s="27">
        <f t="shared" si="14"/>
        <v>0</v>
      </c>
      <c r="AH95" s="27">
        <f t="shared" si="15"/>
        <v>0</v>
      </c>
      <c r="AI95" s="27" t="str">
        <f t="shared" si="17"/>
        <v>ne</v>
      </c>
      <c r="AJ95" s="27" t="str">
        <f t="shared" si="18"/>
        <v>ne</v>
      </c>
      <c r="AK95" s="27" t="str">
        <f t="shared" si="19"/>
        <v>ne</v>
      </c>
    </row>
    <row r="96" spans="2:37" s="40" customFormat="1" x14ac:dyDescent="0.25">
      <c r="B96" s="27" t="str">
        <f t="shared" si="10"/>
        <v>-</v>
      </c>
      <c r="C96" s="113" t="str">
        <f t="shared" si="11"/>
        <v/>
      </c>
      <c r="D96" s="113" t="e">
        <f>VLOOKUP(C96,Kodai_VVG!$C$4:$C$52,1,FALSE)</f>
        <v>#N/A</v>
      </c>
      <c r="E96" s="113" t="e">
        <f>VLOOKUP(B96,Kodai_priem!$D$4:$D$564,1,FALSE)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2"/>
        <v>0</v>
      </c>
      <c r="AF96" s="27">
        <f t="shared" si="13"/>
        <v>0</v>
      </c>
      <c r="AG96" s="27">
        <f t="shared" si="14"/>
        <v>0</v>
      </c>
      <c r="AH96" s="27">
        <f t="shared" si="15"/>
        <v>0</v>
      </c>
      <c r="AI96" s="27" t="str">
        <f t="shared" si="17"/>
        <v>ne</v>
      </c>
      <c r="AJ96" s="27" t="str">
        <f t="shared" si="18"/>
        <v>ne</v>
      </c>
      <c r="AK96" s="27" t="str">
        <f t="shared" si="19"/>
        <v>ne</v>
      </c>
    </row>
    <row r="97" spans="2:37" s="40" customFormat="1" x14ac:dyDescent="0.25">
      <c r="B97" s="27" t="str">
        <f t="shared" si="10"/>
        <v>-</v>
      </c>
      <c r="C97" s="113" t="str">
        <f t="shared" si="11"/>
        <v/>
      </c>
      <c r="D97" s="113" t="e">
        <f>VLOOKUP(C97,Kodai_VVG!$C$4:$C$52,1,FALSE)</f>
        <v>#N/A</v>
      </c>
      <c r="E97" s="113" t="e">
        <f>VLOOKUP(B97,Kodai_priem!$D$4:$D$564,1,FALSE)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2"/>
        <v>0</v>
      </c>
      <c r="AF97" s="27">
        <f t="shared" si="13"/>
        <v>0</v>
      </c>
      <c r="AG97" s="27">
        <f t="shared" si="14"/>
        <v>0</v>
      </c>
      <c r="AH97" s="27">
        <f t="shared" si="15"/>
        <v>0</v>
      </c>
      <c r="AI97" s="27" t="str">
        <f t="shared" si="17"/>
        <v>ne</v>
      </c>
      <c r="AJ97" s="27" t="str">
        <f t="shared" si="18"/>
        <v>ne</v>
      </c>
      <c r="AK97" s="27" t="str">
        <f t="shared" si="19"/>
        <v>ne</v>
      </c>
    </row>
    <row r="98" spans="2:37" s="40" customFormat="1" x14ac:dyDescent="0.25">
      <c r="B98" s="27" t="str">
        <f t="shared" si="10"/>
        <v>-</v>
      </c>
      <c r="C98" s="113" t="str">
        <f t="shared" si="11"/>
        <v/>
      </c>
      <c r="D98" s="113" t="e">
        <f>VLOOKUP(C98,Kodai_VVG!$C$4:$C$52,1,FALSE)</f>
        <v>#N/A</v>
      </c>
      <c r="E98" s="113" t="e">
        <f>VLOOKUP(B98,Kodai_priem!$D$4:$D$564,1,FALSE)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2"/>
        <v>0</v>
      </c>
      <c r="AF98" s="27">
        <f t="shared" si="13"/>
        <v>0</v>
      </c>
      <c r="AG98" s="27">
        <f t="shared" si="14"/>
        <v>0</v>
      </c>
      <c r="AH98" s="27">
        <f t="shared" si="15"/>
        <v>0</v>
      </c>
      <c r="AI98" s="27" t="str">
        <f t="shared" si="17"/>
        <v>ne</v>
      </c>
      <c r="AJ98" s="27" t="str">
        <f t="shared" si="18"/>
        <v>ne</v>
      </c>
      <c r="AK98" s="27" t="str">
        <f t="shared" si="19"/>
        <v>ne</v>
      </c>
    </row>
    <row r="99" spans="2:37" s="40" customFormat="1" x14ac:dyDescent="0.25">
      <c r="B99" s="27" t="str">
        <f t="shared" si="10"/>
        <v>-</v>
      </c>
      <c r="C99" s="113" t="str">
        <f t="shared" si="11"/>
        <v/>
      </c>
      <c r="D99" s="113" t="e">
        <f>VLOOKUP(C99,Kodai_VVG!$C$4:$C$52,1,FALSE)</f>
        <v>#N/A</v>
      </c>
      <c r="E99" s="113" t="e">
        <f>VLOOKUP(B99,Kodai_priem!$D$4:$D$564,1,FALSE)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2"/>
        <v>0</v>
      </c>
      <c r="AF99" s="27">
        <f t="shared" si="13"/>
        <v>0</v>
      </c>
      <c r="AG99" s="27">
        <f t="shared" si="14"/>
        <v>0</v>
      </c>
      <c r="AH99" s="27">
        <f t="shared" si="15"/>
        <v>0</v>
      </c>
      <c r="AI99" s="27" t="str">
        <f t="shared" si="17"/>
        <v>ne</v>
      </c>
      <c r="AJ99" s="27" t="str">
        <f t="shared" si="18"/>
        <v>ne</v>
      </c>
      <c r="AK99" s="27" t="str">
        <f t="shared" si="19"/>
        <v>ne</v>
      </c>
    </row>
    <row r="100" spans="2:37" s="40" customFormat="1" x14ac:dyDescent="0.25">
      <c r="B100" s="27" t="str">
        <f t="shared" si="10"/>
        <v>-</v>
      </c>
      <c r="C100" s="113" t="str">
        <f t="shared" si="11"/>
        <v/>
      </c>
      <c r="D100" s="113" t="e">
        <f>VLOOKUP(C100,Kodai_VVG!$C$4:$C$52,1,FALSE)</f>
        <v>#N/A</v>
      </c>
      <c r="E100" s="113" t="e">
        <f>VLOOKUP(B100,Kodai_priem!$D$4:$D$564,1,FALSE)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0" customFormat="1" x14ac:dyDescent="0.25">
      <c r="B101" s="27" t="str">
        <f t="shared" si="10"/>
        <v>-</v>
      </c>
      <c r="C101" s="113" t="str">
        <f t="shared" si="11"/>
        <v/>
      </c>
      <c r="D101" s="113" t="e">
        <f>VLOOKUP(C101,Kodai_VVG!$C$4:$C$52,1,FALSE)</f>
        <v>#N/A</v>
      </c>
      <c r="E101" s="113" t="e">
        <f>VLOOKUP(B101,Kodai_priem!$D$4:$D$564,1,FALSE)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0" customFormat="1" x14ac:dyDescent="0.25">
      <c r="B102" s="27" t="str">
        <f t="shared" si="10"/>
        <v>-</v>
      </c>
      <c r="C102" s="113" t="str">
        <f t="shared" si="11"/>
        <v/>
      </c>
      <c r="D102" s="113" t="e">
        <f>VLOOKUP(C102,Kodai_VVG!$C$4:$C$52,1,FALSE)</f>
        <v>#N/A</v>
      </c>
      <c r="E102" s="113" t="e">
        <f>VLOOKUP(B102,Kodai_priem!$D$4:$D$564,1,FALSE)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0" customFormat="1" x14ac:dyDescent="0.25">
      <c r="B103" s="27" t="str">
        <f t="shared" si="10"/>
        <v>-</v>
      </c>
      <c r="C103" s="113" t="str">
        <f t="shared" si="11"/>
        <v/>
      </c>
      <c r="D103" s="113" t="e">
        <f>VLOOKUP(C103,Kodai_VVG!$C$4:$C$52,1,FALSE)</f>
        <v>#N/A</v>
      </c>
      <c r="E103" s="113" t="e">
        <f>VLOOKUP(B103,Kodai_priem!$D$4:$D$564,1,FALSE)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0" customFormat="1" x14ac:dyDescent="0.25">
      <c r="B104" s="27" t="str">
        <f t="shared" si="10"/>
        <v>-</v>
      </c>
      <c r="C104" s="113" t="str">
        <f t="shared" si="11"/>
        <v/>
      </c>
      <c r="D104" s="113" t="e">
        <f>VLOOKUP(C104,Kodai_VVG!$C$4:$C$52,1,FALSE)</f>
        <v>#N/A</v>
      </c>
      <c r="E104" s="113" t="e">
        <f>VLOOKUP(B104,Kodai_priem!$D$4:$D$564,1,FALSE)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0" customFormat="1" x14ac:dyDescent="0.25">
      <c r="B105" s="27" t="str">
        <f t="shared" si="10"/>
        <v>-</v>
      </c>
      <c r="C105" s="113" t="str">
        <f t="shared" si="11"/>
        <v/>
      </c>
      <c r="D105" s="113" t="e">
        <f>VLOOKUP(C105,Kodai_VVG!$C$4:$C$52,1,FALSE)</f>
        <v>#N/A</v>
      </c>
      <c r="E105" s="113" t="e">
        <f>VLOOKUP(B105,Kodai_priem!$D$4:$D$564,1,FALSE)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0" customFormat="1" x14ac:dyDescent="0.25">
      <c r="B106" s="27" t="str">
        <f t="shared" si="10"/>
        <v>-</v>
      </c>
      <c r="C106" s="113" t="str">
        <f t="shared" si="11"/>
        <v/>
      </c>
      <c r="D106" s="113" t="e">
        <f>VLOOKUP(C106,Kodai_VVG!$C$4:$C$52,1,FALSE)</f>
        <v>#N/A</v>
      </c>
      <c r="E106" s="113" t="e">
        <f>VLOOKUP(B106,Kodai_priem!$D$4:$D$564,1,FALSE)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0" customFormat="1" x14ac:dyDescent="0.25">
      <c r="B107" s="27" t="str">
        <f t="shared" si="10"/>
        <v>-</v>
      </c>
      <c r="C107" s="113" t="str">
        <f t="shared" si="11"/>
        <v/>
      </c>
      <c r="D107" s="113" t="e">
        <f>VLOOKUP(C107,Kodai_VVG!$C$4:$C$52,1,FALSE)</f>
        <v>#N/A</v>
      </c>
      <c r="E107" s="113" t="e">
        <f>VLOOKUP(B107,Kodai_priem!$D$4:$D$564,1,FALSE)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0" customFormat="1" x14ac:dyDescent="0.25">
      <c r="B108" s="27" t="str">
        <f t="shared" si="10"/>
        <v>-</v>
      </c>
      <c r="C108" s="113" t="str">
        <f t="shared" si="11"/>
        <v/>
      </c>
      <c r="D108" s="113" t="e">
        <f>VLOOKUP(C108,Kodai_VVG!$C$4:$C$52,1,FALSE)</f>
        <v>#N/A</v>
      </c>
      <c r="E108" s="113" t="e">
        <f>VLOOKUP(B108,Kodai_priem!$D$4:$D$564,1,FALSE)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0" customFormat="1" x14ac:dyDescent="0.25">
      <c r="B109" s="27" t="str">
        <f t="shared" si="10"/>
        <v>-</v>
      </c>
      <c r="C109" s="113" t="str">
        <f t="shared" si="11"/>
        <v/>
      </c>
      <c r="D109" s="113" t="e">
        <f>VLOOKUP(C109,Kodai_VVG!$C$4:$C$52,1,FALSE)</f>
        <v>#N/A</v>
      </c>
      <c r="E109" s="113" t="e">
        <f>VLOOKUP(B109,Kodai_priem!$D$4:$D$564,1,FALSE)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0" customFormat="1" x14ac:dyDescent="0.25">
      <c r="B110" s="27" t="str">
        <f t="shared" si="10"/>
        <v>-</v>
      </c>
      <c r="C110" s="113" t="str">
        <f t="shared" si="11"/>
        <v/>
      </c>
      <c r="D110" s="113" t="e">
        <f>VLOOKUP(C110,Kodai_VVG!$C$4:$C$52,1,FALSE)</f>
        <v>#N/A</v>
      </c>
      <c r="E110" s="113" t="e">
        <f>VLOOKUP(B110,Kodai_priem!$D$4:$D$564,1,FALSE)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0" customFormat="1" x14ac:dyDescent="0.25">
      <c r="B111" s="27" t="str">
        <f t="shared" si="10"/>
        <v>-</v>
      </c>
      <c r="C111" s="113" t="str">
        <f t="shared" si="11"/>
        <v/>
      </c>
      <c r="D111" s="113" t="e">
        <f>VLOOKUP(C111,Kodai_VVG!$C$4:$C$52,1,FALSE)</f>
        <v>#N/A</v>
      </c>
      <c r="E111" s="113" t="e">
        <f>VLOOKUP(B111,Kodai_priem!$D$4:$D$564,1,FALSE)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0" customFormat="1" x14ac:dyDescent="0.25">
      <c r="B112" s="27" t="str">
        <f t="shared" si="10"/>
        <v>-</v>
      </c>
      <c r="C112" s="113" t="str">
        <f t="shared" si="11"/>
        <v/>
      </c>
      <c r="D112" s="113" t="e">
        <f>VLOOKUP(C112,Kodai_VVG!$C$4:$C$52,1,FALSE)</f>
        <v>#N/A</v>
      </c>
      <c r="E112" s="113" t="e">
        <f>VLOOKUP(B112,Kodai_priem!$D$4:$D$564,1,FALSE)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0" customFormat="1" x14ac:dyDescent="0.25">
      <c r="B113" s="27" t="str">
        <f t="shared" si="10"/>
        <v>-</v>
      </c>
      <c r="C113" s="113" t="str">
        <f t="shared" si="11"/>
        <v/>
      </c>
      <c r="D113" s="113" t="e">
        <f>VLOOKUP(C113,Kodai_VVG!$C$4:$C$52,1,FALSE)</f>
        <v>#N/A</v>
      </c>
      <c r="E113" s="113" t="e">
        <f>VLOOKUP(B113,Kodai_priem!$D$4:$D$564,1,FALSE)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0" customFormat="1" x14ac:dyDescent="0.25">
      <c r="B114" s="27" t="str">
        <f t="shared" ref="B114:B168" si="20">CONCATENATE(C114,"-",G114)</f>
        <v>-</v>
      </c>
      <c r="C114" s="113" t="str">
        <f t="shared" ref="C114:C168" si="21">LEFT(K114,4)</f>
        <v/>
      </c>
      <c r="D114" s="113" t="e">
        <f>VLOOKUP(C114,Kodai_VVG!$C$4:$C$52,1,FALSE)</f>
        <v>#N/A</v>
      </c>
      <c r="E114" s="113" t="e">
        <f>VLOOKUP(B114,Kodai_priem!$D$4:$D$564,1,FALSE)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VLOOKUP(B115,Kodai_priem!$D$4:$D$564,1,FALSE)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VLOOKUP(B116,Kodai_priem!$D$4:$D$564,1,FALSE)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VLOOKUP(B117,Kodai_priem!$D$4:$D$564,1,FALSE)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VLOOKUP(B118,Kodai_priem!$D$4:$D$564,1,FALSE)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VLOOKUP(B119,Kodai_priem!$D$4:$D$564,1,FALSE)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VLOOKUP(B120,Kodai_priem!$D$4:$D$564,1,FALSE)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VLOOKUP(B121,Kodai_priem!$D$4:$D$564,1,FALSE)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VLOOKUP(B122,Kodai_priem!$D$4:$D$564,1,FALSE)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VLOOKUP(B123,Kodai_priem!$D$4:$D$564,1,FALSE)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VLOOKUP(B124,Kodai_priem!$D$4:$D$564,1,FALSE)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VLOOKUP(B125,Kodai_priem!$D$4:$D$564,1,FALSE)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VLOOKUP(B126,Kodai_priem!$D$4:$D$564,1,FALSE)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VLOOKUP(B127,Kodai_priem!$D$4:$D$564,1,FALSE)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VLOOKUP(B128,Kodai_priem!$D$4:$D$564,1,FALSE)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VLOOKUP(B129,Kodai_priem!$D$4:$D$564,1,FALSE)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VLOOKUP(B130,Kodai_priem!$D$4:$D$564,1,FALSE)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VLOOKUP(B131,Kodai_priem!$D$4:$D$564,1,FALSE)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VLOOKUP(B132,Kodai_priem!$D$4:$D$564,1,FALSE)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VLOOKUP(B133,Kodai_priem!$D$4:$D$564,1,FALSE)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VLOOKUP(B134,Kodai_priem!$D$4:$D$564,1,FALSE)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VLOOKUP(B135,Kodai_priem!$D$4:$D$564,1,FALSE)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VLOOKUP(B136,Kodai_priem!$D$4:$D$564,1,FALSE)</f>
        <v>#N/A</v>
      </c>
      <c r="F136" s="115"/>
      <c r="G136" s="115"/>
      <c r="H136" s="39"/>
      <c r="I136" s="115"/>
      <c r="J136" s="115"/>
      <c r="K136" s="115"/>
      <c r="L136" s="115"/>
      <c r="M136" s="115"/>
      <c r="N136" s="116"/>
      <c r="O136" s="117"/>
      <c r="P136" s="118"/>
      <c r="Q136" s="115"/>
      <c r="R136" s="115"/>
      <c r="S136" s="117" t="str">
        <f t="shared" si="16"/>
        <v>nepildyti</v>
      </c>
      <c r="T136" s="114" t="str">
        <f t="shared" si="1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VLOOKUP(B137,Kodai_priem!$D$4:$D$564,1,FALSE)</f>
        <v>#N/A</v>
      </c>
      <c r="F137" s="115"/>
      <c r="G137" s="115"/>
      <c r="H137" s="39"/>
      <c r="I137" s="115"/>
      <c r="J137" s="115"/>
      <c r="K137" s="115"/>
      <c r="L137" s="115"/>
      <c r="M137" s="115"/>
      <c r="N137" s="116"/>
      <c r="O137" s="117"/>
      <c r="P137" s="118"/>
      <c r="Q137" s="115"/>
      <c r="R137" s="115"/>
      <c r="S137" s="117" t="str">
        <f t="shared" si="16"/>
        <v>nepildyti</v>
      </c>
      <c r="T137" s="114" t="str">
        <f t="shared" si="1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0" customFormat="1" x14ac:dyDescent="0.25">
      <c r="B138" s="27" t="str">
        <f t="shared" si="20"/>
        <v>-</v>
      </c>
      <c r="C138" s="113" t="str">
        <f t="shared" si="21"/>
        <v/>
      </c>
      <c r="D138" s="113" t="e">
        <f>VLOOKUP(C138,Kodai_VVG!$C$4:$C$52,1,FALSE)</f>
        <v>#N/A</v>
      </c>
      <c r="E138" s="113" t="e">
        <f>VLOOKUP(B138,Kodai_priem!$D$4:$D$564,1,FALSE)</f>
        <v>#N/A</v>
      </c>
      <c r="F138" s="115"/>
      <c r="G138" s="115"/>
      <c r="H138" s="39"/>
      <c r="I138" s="115"/>
      <c r="J138" s="115"/>
      <c r="K138" s="115"/>
      <c r="L138" s="115"/>
      <c r="M138" s="115"/>
      <c r="N138" s="116"/>
      <c r="O138" s="117"/>
      <c r="P138" s="118"/>
      <c r="Q138" s="115"/>
      <c r="R138" s="115"/>
      <c r="S138" s="117" t="str">
        <f t="shared" si="16"/>
        <v>nepildyti</v>
      </c>
      <c r="T138" s="114" t="str">
        <f t="shared" si="1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0" customFormat="1" x14ac:dyDescent="0.25">
      <c r="B139" s="27" t="str">
        <f t="shared" si="20"/>
        <v>-</v>
      </c>
      <c r="C139" s="113" t="str">
        <f t="shared" si="21"/>
        <v/>
      </c>
      <c r="D139" s="113" t="e">
        <f>VLOOKUP(C139,Kodai_VVG!$C$4:$C$52,1,FALSE)</f>
        <v>#N/A</v>
      </c>
      <c r="E139" s="113" t="e">
        <f>VLOOKUP(B139,Kodai_priem!$D$4:$D$564,1,FALSE)</f>
        <v>#N/A</v>
      </c>
      <c r="F139" s="115"/>
      <c r="G139" s="115"/>
      <c r="H139" s="39"/>
      <c r="I139" s="115"/>
      <c r="J139" s="115"/>
      <c r="K139" s="115"/>
      <c r="L139" s="115"/>
      <c r="M139" s="115"/>
      <c r="N139" s="116"/>
      <c r="O139" s="117"/>
      <c r="P139" s="118"/>
      <c r="Q139" s="115"/>
      <c r="R139" s="115"/>
      <c r="S139" s="117" t="str">
        <f t="shared" si="16"/>
        <v>nepildyti</v>
      </c>
      <c r="T139" s="114" t="str">
        <f t="shared" si="1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0" customFormat="1" x14ac:dyDescent="0.25">
      <c r="B140" s="27" t="str">
        <f t="shared" si="20"/>
        <v>-</v>
      </c>
      <c r="C140" s="113" t="str">
        <f t="shared" si="21"/>
        <v/>
      </c>
      <c r="D140" s="113" t="e">
        <f>VLOOKUP(C140,Kodai_VVG!$C$4:$C$52,1,FALSE)</f>
        <v>#N/A</v>
      </c>
      <c r="E140" s="113" t="e">
        <f>VLOOKUP(B140,Kodai_priem!$D$4:$D$564,1,FALSE)</f>
        <v>#N/A</v>
      </c>
      <c r="F140" s="115"/>
      <c r="G140" s="115"/>
      <c r="H140" s="39"/>
      <c r="I140" s="115"/>
      <c r="J140" s="115"/>
      <c r="K140" s="115"/>
      <c r="L140" s="115"/>
      <c r="M140" s="115"/>
      <c r="N140" s="116"/>
      <c r="O140" s="117"/>
      <c r="P140" s="118"/>
      <c r="Q140" s="115"/>
      <c r="R140" s="115"/>
      <c r="S140" s="117" t="str">
        <f t="shared" ref="S140:T203" si="26">IF($R140="fizinis asmuo","užpildykite","nepildyti")</f>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0" customFormat="1" x14ac:dyDescent="0.25">
      <c r="B141" s="27" t="str">
        <f t="shared" si="20"/>
        <v>-</v>
      </c>
      <c r="C141" s="113" t="str">
        <f t="shared" si="21"/>
        <v/>
      </c>
      <c r="D141" s="113" t="e">
        <f>VLOOKUP(C141,Kodai_VVG!$C$4:$C$52,1,FALSE)</f>
        <v>#N/A</v>
      </c>
      <c r="E141" s="113" t="e">
        <f>VLOOKUP(B141,Kodai_priem!$D$4:$D$564,1,FALSE)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0" customFormat="1" x14ac:dyDescent="0.25">
      <c r="B142" s="27" t="str">
        <f t="shared" si="20"/>
        <v>-</v>
      </c>
      <c r="C142" s="113" t="str">
        <f t="shared" si="21"/>
        <v/>
      </c>
      <c r="D142" s="113" t="e">
        <f>VLOOKUP(C142,Kodai_VVG!$C$4:$C$52,1,FALSE)</f>
        <v>#N/A</v>
      </c>
      <c r="E142" s="113" t="e">
        <f>VLOOKUP(B142,Kodai_priem!$D$4:$D$564,1,FALSE)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VLOOKUP(B143,Kodai_priem!$D$4:$D$564,1,FALSE)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VLOOKUP(B144,Kodai_priem!$D$4:$D$564,1,FALSE)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VLOOKUP(B145,Kodai_priem!$D$4:$D$564,1,FALSE)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VLOOKUP(B146,Kodai_priem!$D$4:$D$564,1,FALSE)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VLOOKUP(B147,Kodai_priem!$D$4:$D$564,1,FALSE)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VLOOKUP(B148,Kodai_priem!$D$4:$D$564,1,FALSE)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VLOOKUP(B149,Kodai_priem!$D$4:$D$564,1,FALSE)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VLOOKUP(B150,Kodai_priem!$D$4:$D$564,1,FALSE)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VLOOKUP(B151,Kodai_priem!$D$4:$D$564,1,FALSE)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VLOOKUP(B152,Kodai_priem!$D$4:$D$564,1,FALSE)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VLOOKUP(B153,Kodai_priem!$D$4:$D$564,1,FALSE)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VLOOKUP(B154,Kodai_priem!$D$4:$D$564,1,FALSE)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VLOOKUP(B155,Kodai_priem!$D$4:$D$564,1,FALSE)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VLOOKUP(B156,Kodai_priem!$D$4:$D$564,1,FALSE)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VLOOKUP(B157,Kodai_priem!$D$4:$D$564,1,FALSE)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VLOOKUP(B158,Kodai_priem!$D$4:$D$564,1,FALSE)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VLOOKUP(B159,Kodai_priem!$D$4:$D$564,1,FALSE)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VLOOKUP(B160,Kodai_priem!$D$4:$D$564,1,FALSE)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VLOOKUP(B161,Kodai_priem!$D$4:$D$564,1,FALSE)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VLOOKUP(B162,Kodai_priem!$D$4:$D$564,1,FALSE)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VLOOKUP(B163,Kodai_priem!$D$4:$D$564,1,FALSE)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VLOOKUP(B164,Kodai_priem!$D$4:$D$564,1,FALSE)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si="20"/>
        <v>-</v>
      </c>
      <c r="C165" s="113" t="str">
        <f t="shared" si="21"/>
        <v/>
      </c>
      <c r="D165" s="113" t="e">
        <f>VLOOKUP(C165,Kodai_VVG!$C$4:$C$52,1,FALSE)</f>
        <v>#N/A</v>
      </c>
      <c r="E165" s="113" t="e">
        <f>VLOOKUP(B165,Kodai_priem!$D$4:$D$564,1,FALSE)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0" customFormat="1" x14ac:dyDescent="0.25">
      <c r="B166" s="27" t="str">
        <f t="shared" si="20"/>
        <v>-</v>
      </c>
      <c r="C166" s="113" t="str">
        <f t="shared" si="21"/>
        <v/>
      </c>
      <c r="D166" s="113" t="e">
        <f>VLOOKUP(C166,Kodai_VVG!$C$4:$C$52,1,FALSE)</f>
        <v>#N/A</v>
      </c>
      <c r="E166" s="113" t="e">
        <f>VLOOKUP(B166,Kodai_priem!$D$4:$D$564,1,FALSE)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0" customFormat="1" x14ac:dyDescent="0.25">
      <c r="B167" s="27" t="str">
        <f t="shared" si="20"/>
        <v>-</v>
      </c>
      <c r="C167" s="113" t="str">
        <f t="shared" si="21"/>
        <v/>
      </c>
      <c r="D167" s="113" t="e">
        <f>VLOOKUP(C167,Kodai_VVG!$C$4:$C$52,1,FALSE)</f>
        <v>#N/A</v>
      </c>
      <c r="E167" s="113" t="e">
        <f>VLOOKUP(B167,Kodai_priem!$D$4:$D$564,1,FALSE)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0" customFormat="1" x14ac:dyDescent="0.25">
      <c r="B168" s="27" t="str">
        <f t="shared" si="20"/>
        <v>-</v>
      </c>
      <c r="C168" s="113" t="str">
        <f t="shared" si="21"/>
        <v/>
      </c>
      <c r="D168" s="113" t="e">
        <f>VLOOKUP(C168,Kodai_VVG!$C$4:$C$52,1,FALSE)</f>
        <v>#N/A</v>
      </c>
      <c r="E168" s="113" t="e">
        <f>VLOOKUP(B168,Kodai_priem!$D$4:$D$564,1,FALSE)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0" customFormat="1" x14ac:dyDescent="0.25">
      <c r="B169" s="27" t="str">
        <f t="shared" ref="B169:B227" si="30">CONCATENATE(C169,"-",G169)</f>
        <v>-</v>
      </c>
      <c r="C169" s="113" t="str">
        <f t="shared" ref="C169:C227" si="31">LEFT(K169,4)</f>
        <v/>
      </c>
      <c r="D169" s="113" t="e">
        <f>VLOOKUP(C169,Kodai_VVG!$C$4:$C$52,1,FALSE)</f>
        <v>#N/A</v>
      </c>
      <c r="E169" s="113" t="e">
        <f>VLOOKUP(B169,Kodai_priem!$D$4:$D$564,1,FALSE)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VLOOKUP(B170,Kodai_priem!$D$4:$D$564,1,FALSE)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VLOOKUP(B171,Kodai_priem!$D$4:$D$564,1,FALSE)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VLOOKUP(B172,Kodai_priem!$D$4:$D$564,1,FALSE)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VLOOKUP(B173,Kodai_priem!$D$4:$D$564,1,FALSE)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VLOOKUP(B174,Kodai_priem!$D$4:$D$564,1,FALSE)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VLOOKUP(B175,Kodai_priem!$D$4:$D$564,1,FALSE)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VLOOKUP(B176,Kodai_priem!$D$4:$D$564,1,FALSE)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VLOOKUP(B177,Kodai_priem!$D$4:$D$564,1,FALSE)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VLOOKUP(B178,Kodai_priem!$D$4:$D$564,1,FALSE)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VLOOKUP(B179,Kodai_priem!$D$4:$D$564,1,FALSE)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VLOOKUP(B180,Kodai_priem!$D$4:$D$564,1,FALSE)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0" customFormat="1" x14ac:dyDescent="0.25">
      <c r="B181" s="27" t="str">
        <f t="shared" si="30"/>
        <v>-</v>
      </c>
      <c r="C181" s="113" t="str">
        <f t="shared" si="31"/>
        <v/>
      </c>
      <c r="D181" s="113" t="e">
        <f>VLOOKUP(C181,Kodai_VVG!$C$4:$C$52,1,FALSE)</f>
        <v>#N/A</v>
      </c>
      <c r="E181" s="113" t="e">
        <f>VLOOKUP(B181,Kodai_priem!$D$4:$D$564,1,FALSE)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0" customFormat="1" x14ac:dyDescent="0.25">
      <c r="B182" s="27" t="str">
        <f t="shared" si="30"/>
        <v>-</v>
      </c>
      <c r="C182" s="113" t="str">
        <f t="shared" si="31"/>
        <v/>
      </c>
      <c r="D182" s="113" t="e">
        <f>VLOOKUP(C182,Kodai_VVG!$C$4:$C$52,1,FALSE)</f>
        <v>#N/A</v>
      </c>
      <c r="E182" s="113" t="e">
        <f>VLOOKUP(B182,Kodai_priem!$D$4:$D$564,1,FALSE)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0" customFormat="1" x14ac:dyDescent="0.25">
      <c r="B183" s="27" t="str">
        <f t="shared" si="30"/>
        <v>-</v>
      </c>
      <c r="C183" s="113" t="str">
        <f t="shared" si="31"/>
        <v/>
      </c>
      <c r="D183" s="113" t="e">
        <f>VLOOKUP(C183,Kodai_VVG!$C$4:$C$52,1,FALSE)</f>
        <v>#N/A</v>
      </c>
      <c r="E183" s="113" t="e">
        <f>VLOOKUP(B183,Kodai_priem!$D$4:$D$564,1,FALSE)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0" customFormat="1" x14ac:dyDescent="0.25">
      <c r="B184" s="27" t="str">
        <f t="shared" si="30"/>
        <v>-</v>
      </c>
      <c r="C184" s="113" t="str">
        <f t="shared" si="31"/>
        <v/>
      </c>
      <c r="D184" s="113" t="e">
        <f>VLOOKUP(C184,Kodai_VVG!$C$4:$C$52,1,FALSE)</f>
        <v>#N/A</v>
      </c>
      <c r="E184" s="113" t="e">
        <f>VLOOKUP(B184,Kodai_priem!$D$4:$D$564,1,FALSE)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VLOOKUP(B185,Kodai_priem!$D$4:$D$564,1,FALSE)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VLOOKUP(B186,Kodai_priem!$D$4:$D$564,1,FALSE)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VLOOKUP(B187,Kodai_priem!$D$4:$D$564,1,FALSE)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VLOOKUP(B188,Kodai_priem!$D$4:$D$564,1,FALSE)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VLOOKUP(B189,Kodai_priem!$D$4:$D$564,1,FALSE)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VLOOKUP(B190,Kodai_priem!$D$4:$D$564,1,FALSE)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VLOOKUP(B191,Kodai_priem!$D$4:$D$564,1,FALSE)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VLOOKUP(B192,Kodai_priem!$D$4:$D$564,1,FALSE)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VLOOKUP(B193,Kodai_priem!$D$4:$D$564,1,FALSE)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VLOOKUP(B194,Kodai_priem!$D$4:$D$564,1,FALSE)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VLOOKUP(B195,Kodai_priem!$D$4:$D$564,1,FALSE)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VLOOKUP(B196,Kodai_priem!$D$4:$D$564,1,FALSE)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VLOOKUP(B197,Kodai_priem!$D$4:$D$564,1,FALSE)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VLOOKUP(B198,Kodai_priem!$D$4:$D$564,1,FALSE)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VLOOKUP(B199,Kodai_priem!$D$4:$D$564,1,FALSE)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VLOOKUP(B200,Kodai_priem!$D$4:$D$564,1,FALSE)</f>
        <v>#N/A</v>
      </c>
      <c r="F200" s="115"/>
      <c r="G200" s="115"/>
      <c r="H200" s="39"/>
      <c r="I200" s="115"/>
      <c r="J200" s="115"/>
      <c r="K200" s="115"/>
      <c r="L200" s="115"/>
      <c r="M200" s="115"/>
      <c r="N200" s="116"/>
      <c r="O200" s="117"/>
      <c r="P200" s="118"/>
      <c r="Q200" s="115"/>
      <c r="R200" s="115"/>
      <c r="S200" s="117" t="str">
        <f t="shared" si="26"/>
        <v>nepildyti</v>
      </c>
      <c r="T200" s="114" t="str">
        <f t="shared" si="2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VLOOKUP(B201,Kodai_priem!$D$4:$D$564,1,FALSE)</f>
        <v>#N/A</v>
      </c>
      <c r="F201" s="115"/>
      <c r="G201" s="115"/>
      <c r="H201" s="39"/>
      <c r="I201" s="115"/>
      <c r="J201" s="115"/>
      <c r="K201" s="115"/>
      <c r="L201" s="115"/>
      <c r="M201" s="115"/>
      <c r="N201" s="116"/>
      <c r="O201" s="117"/>
      <c r="P201" s="118"/>
      <c r="Q201" s="115"/>
      <c r="R201" s="115"/>
      <c r="S201" s="117" t="str">
        <f t="shared" si="26"/>
        <v>nepildyti</v>
      </c>
      <c r="T201" s="114" t="str">
        <f t="shared" si="2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3" t="str">
        <f t="shared" si="31"/>
        <v/>
      </c>
      <c r="D202" s="113" t="e">
        <f>VLOOKUP(C202,Kodai_VVG!$C$4:$C$52,1,FALSE)</f>
        <v>#N/A</v>
      </c>
      <c r="E202" s="113" t="e">
        <f>VLOOKUP(B202,Kodai_priem!$D$4:$D$564,1,FALSE)</f>
        <v>#N/A</v>
      </c>
      <c r="F202" s="115"/>
      <c r="G202" s="115"/>
      <c r="H202" s="39"/>
      <c r="I202" s="115"/>
      <c r="J202" s="115"/>
      <c r="K202" s="115"/>
      <c r="L202" s="115"/>
      <c r="M202" s="115"/>
      <c r="N202" s="116"/>
      <c r="O202" s="117"/>
      <c r="P202" s="118"/>
      <c r="Q202" s="115"/>
      <c r="R202" s="115"/>
      <c r="S202" s="117" t="str">
        <f t="shared" si="26"/>
        <v>nepildyti</v>
      </c>
      <c r="T202" s="114" t="str">
        <f t="shared" si="2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3" t="str">
        <f t="shared" si="31"/>
        <v/>
      </c>
      <c r="D203" s="113" t="e">
        <f>VLOOKUP(C203,Kodai_VVG!$C$4:$C$52,1,FALSE)</f>
        <v>#N/A</v>
      </c>
      <c r="E203" s="113" t="e">
        <f>VLOOKUP(B203,Kodai_priem!$D$4:$D$564,1,FALSE)</f>
        <v>#N/A</v>
      </c>
      <c r="F203" s="115"/>
      <c r="G203" s="115"/>
      <c r="H203" s="39"/>
      <c r="I203" s="115"/>
      <c r="J203" s="115"/>
      <c r="K203" s="115"/>
      <c r="L203" s="115"/>
      <c r="M203" s="115"/>
      <c r="N203" s="116"/>
      <c r="O203" s="117"/>
      <c r="P203" s="118"/>
      <c r="Q203" s="115"/>
      <c r="R203" s="115"/>
      <c r="S203" s="117" t="str">
        <f t="shared" si="26"/>
        <v>nepildyti</v>
      </c>
      <c r="T203" s="114" t="str">
        <f t="shared" si="2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3" t="str">
        <f t="shared" si="31"/>
        <v/>
      </c>
      <c r="D204" s="113" t="e">
        <f>VLOOKUP(C204,Kodai_VVG!$C$4:$C$52,1,FALSE)</f>
        <v>#N/A</v>
      </c>
      <c r="E204" s="113" t="e">
        <f>VLOOKUP(B204,Kodai_priem!$D$4:$D$564,1,FALSE)</f>
        <v>#N/A</v>
      </c>
      <c r="F204" s="115"/>
      <c r="G204" s="115"/>
      <c r="H204" s="39"/>
      <c r="I204" s="115"/>
      <c r="J204" s="115"/>
      <c r="K204" s="115"/>
      <c r="L204" s="115"/>
      <c r="M204" s="115"/>
      <c r="N204" s="116"/>
      <c r="O204" s="117"/>
      <c r="P204" s="118"/>
      <c r="Q204" s="115"/>
      <c r="R204" s="115"/>
      <c r="S204" s="117" t="str">
        <f t="shared" ref="S204:T267" si="36">IF($R204="fizinis asmuo","užpildykite","nepildyti")</f>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3" t="str">
        <f t="shared" si="31"/>
        <v/>
      </c>
      <c r="D205" s="113" t="e">
        <f>VLOOKUP(C205,Kodai_VVG!$C$4:$C$52,1,FALSE)</f>
        <v>#N/A</v>
      </c>
      <c r="E205" s="113" t="e">
        <f>VLOOKUP(B205,Kodai_priem!$D$4:$D$564,1,FALSE)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3" t="str">
        <f t="shared" si="31"/>
        <v/>
      </c>
      <c r="D206" s="113" t="e">
        <f>VLOOKUP(C206,Kodai_VVG!$C$4:$C$52,1,FALSE)</f>
        <v>#N/A</v>
      </c>
      <c r="E206" s="113" t="e">
        <f>VLOOKUP(B206,Kodai_priem!$D$4:$D$564,1,FALSE)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VLOOKUP(B207,Kodai_priem!$D$4:$D$564,1,FALSE)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VLOOKUP(B208,Kodai_priem!$D$4:$D$564,1,FALSE)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VLOOKUP(B209,Kodai_priem!$D$4:$D$564,1,FALSE)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VLOOKUP(B210,Kodai_priem!$D$4:$D$564,1,FALSE)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VLOOKUP(B211,Kodai_priem!$D$4:$D$564,1,FALSE)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VLOOKUP(B212,Kodai_priem!$D$4:$D$564,1,FALSE)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VLOOKUP(B213,Kodai_priem!$D$4:$D$564,1,FALSE)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VLOOKUP(B214,Kodai_priem!$D$4:$D$564,1,FALSE)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VLOOKUP(B215,Kodai_priem!$D$4:$D$564,1,FALSE)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VLOOKUP(B216,Kodai_priem!$D$4:$D$564,1,FALSE)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VLOOKUP(B217,Kodai_priem!$D$4:$D$564,1,FALSE)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VLOOKUP(B218,Kodai_priem!$D$4:$D$564,1,FALSE)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VLOOKUP(B219,Kodai_priem!$D$4:$D$564,1,FALSE)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VLOOKUP(B220,Kodai_priem!$D$4:$D$564,1,FALSE)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VLOOKUP(B221,Kodai_priem!$D$4:$D$564,1,FALSE)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VLOOKUP(B222,Kodai_priem!$D$4:$D$564,1,FALSE)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VLOOKUP(B223,Kodai_priem!$D$4:$D$564,1,FALSE)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3" t="str">
        <f t="shared" si="31"/>
        <v/>
      </c>
      <c r="D224" s="113" t="e">
        <f>VLOOKUP(C224,Kodai_VVG!$C$4:$C$52,1,FALSE)</f>
        <v>#N/A</v>
      </c>
      <c r="E224" s="113" t="e">
        <f>VLOOKUP(B224,Kodai_priem!$D$4:$D$564,1,FALSE)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3" t="str">
        <f t="shared" si="31"/>
        <v/>
      </c>
      <c r="D225" s="113" t="e">
        <f>VLOOKUP(C225,Kodai_VVG!$C$4:$C$52,1,FALSE)</f>
        <v>#N/A</v>
      </c>
      <c r="E225" s="113" t="e">
        <f>VLOOKUP(B225,Kodai_priem!$D$4:$D$564,1,FALSE)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3" t="str">
        <f t="shared" si="31"/>
        <v/>
      </c>
      <c r="D226" s="113" t="e">
        <f>VLOOKUP(C226,Kodai_VVG!$C$4:$C$52,1,FALSE)</f>
        <v>#N/A</v>
      </c>
      <c r="E226" s="113" t="e">
        <f>VLOOKUP(B226,Kodai_priem!$D$4:$D$564,1,FALSE)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3" t="str">
        <f t="shared" si="31"/>
        <v/>
      </c>
      <c r="D227" s="113" t="e">
        <f>VLOOKUP(C227,Kodai_VVG!$C$4:$C$52,1,FALSE)</f>
        <v>#N/A</v>
      </c>
      <c r="E227" s="113" t="e">
        <f>VLOOKUP(B227,Kodai_priem!$D$4:$D$564,1,FALSE)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3" t="str">
        <f t="shared" ref="C228:C284" si="41">LEFT(K228,4)</f>
        <v/>
      </c>
      <c r="D228" s="113" t="e">
        <f>VLOOKUP(C228,Kodai_VVG!$C$4:$C$52,1,FALSE)</f>
        <v>#N/A</v>
      </c>
      <c r="E228" s="113" t="e">
        <f>VLOOKUP(B228,Kodai_priem!$D$4:$D$564,1,FALSE)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VLOOKUP(B229,Kodai_priem!$D$4:$D$564,1,FALSE)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VLOOKUP(B230,Kodai_priem!$D$4:$D$564,1,FALSE)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VLOOKUP(B231,Kodai_priem!$D$4:$D$564,1,FALSE)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VLOOKUP(B232,Kodai_priem!$D$4:$D$564,1,FALSE)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VLOOKUP(B233,Kodai_priem!$D$4:$D$564,1,FALSE)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VLOOKUP(B234,Kodai_priem!$D$4:$D$564,1,FALSE)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VLOOKUP(B235,Kodai_priem!$D$4:$D$564,1,FALSE)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VLOOKUP(B236,Kodai_priem!$D$4:$D$564,1,FALSE)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VLOOKUP(B237,Kodai_priem!$D$4:$D$564,1,FALSE)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VLOOKUP(B238,Kodai_priem!$D$4:$D$564,1,FALSE)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VLOOKUP(B239,Kodai_priem!$D$4:$D$564,1,FALSE)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VLOOKUP(B240,Kodai_priem!$D$4:$D$564,1,FALSE)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VLOOKUP(B241,Kodai_priem!$D$4:$D$564,1,FALSE)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VLOOKUP(B242,Kodai_priem!$D$4:$D$564,1,FALSE)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VLOOKUP(B243,Kodai_priem!$D$4:$D$564,1,FALSE)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VLOOKUP(B244,Kodai_priem!$D$4:$D$564,1,FALSE)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VLOOKUP(B245,Kodai_priem!$D$4:$D$564,1,FALSE)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VLOOKUP(B246,Kodai_priem!$D$4:$D$564,1,FALSE)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VLOOKUP(B247,Kodai_priem!$D$4:$D$564,1,FALSE)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VLOOKUP(B248,Kodai_priem!$D$4:$D$564,1,FALSE)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VLOOKUP(B249,Kodai_priem!$D$4:$D$564,1,FALSE)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VLOOKUP(B250,Kodai_priem!$D$4:$D$564,1,FALSE)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VLOOKUP(B251,Kodai_priem!$D$4:$D$564,1,FALSE)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VLOOKUP(B252,Kodai_priem!$D$4:$D$564,1,FALSE)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VLOOKUP(B253,Kodai_priem!$D$4:$D$564,1,FALSE)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VLOOKUP(B254,Kodai_priem!$D$4:$D$564,1,FALSE)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VLOOKUP(B255,Kodai_priem!$D$4:$D$564,1,FALSE)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VLOOKUP(B256,Kodai_priem!$D$4:$D$564,1,FALSE)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VLOOKUP(B257,Kodai_priem!$D$4:$D$564,1,FALSE)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VLOOKUP(B258,Kodai_priem!$D$4:$D$564,1,FALSE)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VLOOKUP(B259,Kodai_priem!$D$4:$D$564,1,FALSE)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VLOOKUP(B260,Kodai_priem!$D$4:$D$564,1,FALSE)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VLOOKUP(B261,Kodai_priem!$D$4:$D$564,1,FALSE)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VLOOKUP(B262,Kodai_priem!$D$4:$D$564,1,FALSE)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VLOOKUP(B263,Kodai_priem!$D$4:$D$564,1,FALSE)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VLOOKUP(B264,Kodai_priem!$D$4:$D$564,1,FALSE)</f>
        <v>#N/A</v>
      </c>
      <c r="F264" s="115"/>
      <c r="G264" s="115"/>
      <c r="H264" s="39"/>
      <c r="I264" s="115"/>
      <c r="J264" s="115"/>
      <c r="K264" s="115"/>
      <c r="L264" s="115"/>
      <c r="M264" s="115"/>
      <c r="N264" s="116"/>
      <c r="O264" s="117"/>
      <c r="P264" s="118"/>
      <c r="Q264" s="115"/>
      <c r="R264" s="115"/>
      <c r="S264" s="117" t="str">
        <f t="shared" si="36"/>
        <v>nepildyti</v>
      </c>
      <c r="T264" s="114" t="str">
        <f t="shared" si="3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VLOOKUP(B265,Kodai_priem!$D$4:$D$564,1,FALSE)</f>
        <v>#N/A</v>
      </c>
      <c r="F265" s="115"/>
      <c r="G265" s="115"/>
      <c r="H265" s="39"/>
      <c r="I265" s="115"/>
      <c r="J265" s="115"/>
      <c r="K265" s="115"/>
      <c r="L265" s="115"/>
      <c r="M265" s="115"/>
      <c r="N265" s="116"/>
      <c r="O265" s="117"/>
      <c r="P265" s="118"/>
      <c r="Q265" s="115"/>
      <c r="R265" s="115"/>
      <c r="S265" s="117" t="str">
        <f t="shared" si="36"/>
        <v>nepildyti</v>
      </c>
      <c r="T265" s="114" t="str">
        <f t="shared" si="3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3" t="str">
        <f t="shared" si="41"/>
        <v/>
      </c>
      <c r="D266" s="113" t="e">
        <f>VLOOKUP(C266,Kodai_VVG!$C$4:$C$52,1,FALSE)</f>
        <v>#N/A</v>
      </c>
      <c r="E266" s="113" t="e">
        <f>VLOOKUP(B266,Kodai_priem!$D$4:$D$564,1,FALSE)</f>
        <v>#N/A</v>
      </c>
      <c r="F266" s="115"/>
      <c r="G266" s="115"/>
      <c r="H266" s="39"/>
      <c r="I266" s="115"/>
      <c r="J266" s="115"/>
      <c r="K266" s="115"/>
      <c r="L266" s="115"/>
      <c r="M266" s="115"/>
      <c r="N266" s="116"/>
      <c r="O266" s="117"/>
      <c r="P266" s="118"/>
      <c r="Q266" s="115"/>
      <c r="R266" s="115"/>
      <c r="S266" s="117" t="str">
        <f t="shared" si="36"/>
        <v>nepildyti</v>
      </c>
      <c r="T266" s="114" t="str">
        <f t="shared" si="3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3" t="str">
        <f t="shared" si="41"/>
        <v/>
      </c>
      <c r="D267" s="113" t="e">
        <f>VLOOKUP(C267,Kodai_VVG!$C$4:$C$52,1,FALSE)</f>
        <v>#N/A</v>
      </c>
      <c r="E267" s="113" t="e">
        <f>VLOOKUP(B267,Kodai_priem!$D$4:$D$564,1,FALSE)</f>
        <v>#N/A</v>
      </c>
      <c r="F267" s="115"/>
      <c r="G267" s="115"/>
      <c r="H267" s="39"/>
      <c r="I267" s="115"/>
      <c r="J267" s="115"/>
      <c r="K267" s="115"/>
      <c r="L267" s="115"/>
      <c r="M267" s="115"/>
      <c r="N267" s="116"/>
      <c r="O267" s="117"/>
      <c r="P267" s="118"/>
      <c r="Q267" s="115"/>
      <c r="R267" s="115"/>
      <c r="S267" s="117" t="str">
        <f t="shared" si="36"/>
        <v>nepildyti</v>
      </c>
      <c r="T267" s="114" t="str">
        <f t="shared" si="3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3" t="str">
        <f t="shared" si="41"/>
        <v/>
      </c>
      <c r="D268" s="113" t="e">
        <f>VLOOKUP(C268,Kodai_VVG!$C$4:$C$52,1,FALSE)</f>
        <v>#N/A</v>
      </c>
      <c r="E268" s="113" t="e">
        <f>VLOOKUP(B268,Kodai_priem!$D$4:$D$564,1,FALSE)</f>
        <v>#N/A</v>
      </c>
      <c r="F268" s="115"/>
      <c r="G268" s="115"/>
      <c r="H268" s="39"/>
      <c r="I268" s="115"/>
      <c r="J268" s="115"/>
      <c r="K268" s="115"/>
      <c r="L268" s="115"/>
      <c r="M268" s="115"/>
      <c r="N268" s="116"/>
      <c r="O268" s="117"/>
      <c r="P268" s="118"/>
      <c r="Q268" s="115"/>
      <c r="R268" s="115"/>
      <c r="S268" s="117" t="str">
        <f t="shared" ref="S268:T331" si="46">IF($R268="fizinis asmuo","užpildykite","nepildyti")</f>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3" t="str">
        <f t="shared" si="41"/>
        <v/>
      </c>
      <c r="D269" s="113" t="e">
        <f>VLOOKUP(C269,Kodai_VVG!$C$4:$C$52,1,FALSE)</f>
        <v>#N/A</v>
      </c>
      <c r="E269" s="113" t="e">
        <f>VLOOKUP(B269,Kodai_priem!$D$4:$D$564,1,FALSE)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3" t="str">
        <f t="shared" si="41"/>
        <v/>
      </c>
      <c r="D270" s="113" t="e">
        <f>VLOOKUP(C270,Kodai_VVG!$C$4:$C$52,1,FALSE)</f>
        <v>#N/A</v>
      </c>
      <c r="E270" s="113" t="e">
        <f>VLOOKUP(B270,Kodai_priem!$D$4:$D$564,1,FALSE)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VLOOKUP(B271,Kodai_priem!$D$4:$D$564,1,FALSE)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VLOOKUP(B272,Kodai_priem!$D$4:$D$564,1,FALSE)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VLOOKUP(B273,Kodai_priem!$D$4:$D$564,1,FALSE)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VLOOKUP(B274,Kodai_priem!$D$4:$D$564,1,FALSE)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VLOOKUP(B275,Kodai_priem!$D$4:$D$564,1,FALSE)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VLOOKUP(B276,Kodai_priem!$D$4:$D$564,1,FALSE)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VLOOKUP(B277,Kodai_priem!$D$4:$D$564,1,FALSE)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VLOOKUP(B278,Kodai_priem!$D$4:$D$564,1,FALSE)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VLOOKUP(B279,Kodai_priem!$D$4:$D$564,1,FALSE)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VLOOKUP(B280,Kodai_priem!$D$4:$D$564,1,FALSE)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3" t="str">
        <f t="shared" si="41"/>
        <v/>
      </c>
      <c r="D281" s="113" t="e">
        <f>VLOOKUP(C281,Kodai_VVG!$C$4:$C$52,1,FALSE)</f>
        <v>#N/A</v>
      </c>
      <c r="E281" s="113" t="e">
        <f>VLOOKUP(B281,Kodai_priem!$D$4:$D$564,1,FALSE)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3" t="str">
        <f t="shared" si="41"/>
        <v/>
      </c>
      <c r="D282" s="113" t="e">
        <f>VLOOKUP(C282,Kodai_VVG!$C$4:$C$52,1,FALSE)</f>
        <v>#N/A</v>
      </c>
      <c r="E282" s="113" t="e">
        <f>VLOOKUP(B282,Kodai_priem!$D$4:$D$564,1,FALSE)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3" t="str">
        <f t="shared" si="41"/>
        <v/>
      </c>
      <c r="D283" s="113" t="e">
        <f>VLOOKUP(C283,Kodai_VVG!$C$4:$C$52,1,FALSE)</f>
        <v>#N/A</v>
      </c>
      <c r="E283" s="113" t="e">
        <f>VLOOKUP(B283,Kodai_priem!$D$4:$D$564,1,FALSE)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3" t="str">
        <f t="shared" si="41"/>
        <v/>
      </c>
      <c r="D284" s="113" t="e">
        <f>VLOOKUP(C284,Kodai_VVG!$C$4:$C$52,1,FALSE)</f>
        <v>#N/A</v>
      </c>
      <c r="E284" s="113" t="e">
        <f>VLOOKUP(B284,Kodai_priem!$D$4:$D$564,1,FALSE)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3" t="str">
        <f t="shared" ref="C285:C346" si="51">LEFT(K285,4)</f>
        <v/>
      </c>
      <c r="D285" s="113" t="e">
        <f>VLOOKUP(C285,Kodai_VVG!$C$4:$C$52,1,FALSE)</f>
        <v>#N/A</v>
      </c>
      <c r="E285" s="113" t="e">
        <f>VLOOKUP(B285,Kodai_priem!$D$4:$D$564,1,FALSE)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VLOOKUP(B286,Kodai_priem!$D$4:$D$564,1,FALSE)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VLOOKUP(B287,Kodai_priem!$D$4:$D$564,1,FALSE)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VLOOKUP(B288,Kodai_priem!$D$4:$D$564,1,FALSE)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VLOOKUP(B289,Kodai_priem!$D$4:$D$564,1,FALSE)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VLOOKUP(B290,Kodai_priem!$D$4:$D$564,1,FALSE)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VLOOKUP(B291,Kodai_priem!$D$4:$D$564,1,FALSE)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VLOOKUP(B292,Kodai_priem!$D$4:$D$564,1,FALSE)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VLOOKUP(B293,Kodai_priem!$D$4:$D$564,1,FALSE)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VLOOKUP(B294,Kodai_priem!$D$4:$D$564,1,FALSE)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VLOOKUP(B295,Kodai_priem!$D$4:$D$564,1,FALSE)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VLOOKUP(B296,Kodai_priem!$D$4:$D$564,1,FALSE)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VLOOKUP(B297,Kodai_priem!$D$4:$D$564,1,FALSE)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VLOOKUP(B298,Kodai_priem!$D$4:$D$564,1,FALSE)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VLOOKUP(B299,Kodai_priem!$D$4:$D$564,1,FALSE)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VLOOKUP(B300,Kodai_priem!$D$4:$D$564,1,FALSE)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VLOOKUP(B301,Kodai_priem!$D$4:$D$564,1,FALSE)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VLOOKUP(B302,Kodai_priem!$D$4:$D$564,1,FALSE)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VLOOKUP(B303,Kodai_priem!$D$4:$D$564,1,FALSE)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VLOOKUP(B304,Kodai_priem!$D$4:$D$564,1,FALSE)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VLOOKUP(B305,Kodai_priem!$D$4:$D$564,1,FALSE)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VLOOKUP(B306,Kodai_priem!$D$4:$D$564,1,FALSE)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VLOOKUP(B307,Kodai_priem!$D$4:$D$564,1,FALSE)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VLOOKUP(B308,Kodai_priem!$D$4:$D$564,1,FALSE)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VLOOKUP(B309,Kodai_priem!$D$4:$D$564,1,FALSE)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VLOOKUP(B310,Kodai_priem!$D$4:$D$564,1,FALSE)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VLOOKUP(B311,Kodai_priem!$D$4:$D$564,1,FALSE)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VLOOKUP(B312,Kodai_priem!$D$4:$D$564,1,FALSE)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VLOOKUP(B313,Kodai_priem!$D$4:$D$564,1,FALSE)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VLOOKUP(B314,Kodai_priem!$D$4:$D$564,1,FALSE)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VLOOKUP(B315,Kodai_priem!$D$4:$D$564,1,FALSE)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VLOOKUP(B316,Kodai_priem!$D$4:$D$564,1,FALSE)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VLOOKUP(B317,Kodai_priem!$D$4:$D$564,1,FALSE)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VLOOKUP(B318,Kodai_priem!$D$4:$D$564,1,FALSE)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VLOOKUP(B319,Kodai_priem!$D$4:$D$564,1,FALSE)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VLOOKUP(B320,Kodai_priem!$D$4:$D$564,1,FALSE)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VLOOKUP(B321,Kodai_priem!$D$4:$D$564,1,FALSE)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VLOOKUP(B322,Kodai_priem!$D$4:$D$564,1,FALSE)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VLOOKUP(B323,Kodai_priem!$D$4:$D$564,1,FALSE)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VLOOKUP(B324,Kodai_priem!$D$4:$D$564,1,FALSE)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VLOOKUP(B325,Kodai_priem!$D$4:$D$564,1,FALSE)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VLOOKUP(B326,Kodai_priem!$D$4:$D$564,1,FALSE)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VLOOKUP(B327,Kodai_priem!$D$4:$D$564,1,FALSE)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VLOOKUP(B328,Kodai_priem!$D$4:$D$564,1,FALSE)</f>
        <v>#N/A</v>
      </c>
      <c r="F328" s="115"/>
      <c r="G328" s="115"/>
      <c r="H328" s="39"/>
      <c r="I328" s="115"/>
      <c r="J328" s="115"/>
      <c r="K328" s="115"/>
      <c r="L328" s="115"/>
      <c r="M328" s="115"/>
      <c r="N328" s="116"/>
      <c r="O328" s="117"/>
      <c r="P328" s="118"/>
      <c r="Q328" s="115"/>
      <c r="R328" s="115"/>
      <c r="S328" s="117" t="str">
        <f t="shared" si="46"/>
        <v>nepildyti</v>
      </c>
      <c r="T328" s="114" t="str">
        <f t="shared" si="4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VLOOKUP(B329,Kodai_priem!$D$4:$D$564,1,FALSE)</f>
        <v>#N/A</v>
      </c>
      <c r="F329" s="115"/>
      <c r="G329" s="115"/>
      <c r="H329" s="39"/>
      <c r="I329" s="115"/>
      <c r="J329" s="115"/>
      <c r="K329" s="115"/>
      <c r="L329" s="115"/>
      <c r="M329" s="115"/>
      <c r="N329" s="116"/>
      <c r="O329" s="117"/>
      <c r="P329" s="118"/>
      <c r="Q329" s="115"/>
      <c r="R329" s="115"/>
      <c r="S329" s="117" t="str">
        <f t="shared" si="46"/>
        <v>nepildyti</v>
      </c>
      <c r="T329" s="114" t="str">
        <f t="shared" si="4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3" t="str">
        <f t="shared" si="51"/>
        <v/>
      </c>
      <c r="D330" s="113" t="e">
        <f>VLOOKUP(C330,Kodai_VVG!$C$4:$C$52,1,FALSE)</f>
        <v>#N/A</v>
      </c>
      <c r="E330" s="113" t="e">
        <f>VLOOKUP(B330,Kodai_priem!$D$4:$D$564,1,FALSE)</f>
        <v>#N/A</v>
      </c>
      <c r="F330" s="115"/>
      <c r="G330" s="115"/>
      <c r="H330" s="39"/>
      <c r="I330" s="115"/>
      <c r="J330" s="115"/>
      <c r="K330" s="115"/>
      <c r="L330" s="115"/>
      <c r="M330" s="115"/>
      <c r="N330" s="116"/>
      <c r="O330" s="117"/>
      <c r="P330" s="118"/>
      <c r="Q330" s="115"/>
      <c r="R330" s="115"/>
      <c r="S330" s="117" t="str">
        <f t="shared" si="46"/>
        <v>nepildyti</v>
      </c>
      <c r="T330" s="114" t="str">
        <f t="shared" si="4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3" t="str">
        <f t="shared" si="51"/>
        <v/>
      </c>
      <c r="D331" s="113" t="e">
        <f>VLOOKUP(C331,Kodai_VVG!$C$4:$C$52,1,FALSE)</f>
        <v>#N/A</v>
      </c>
      <c r="E331" s="113" t="e">
        <f>VLOOKUP(B331,Kodai_priem!$D$4:$D$564,1,FALSE)</f>
        <v>#N/A</v>
      </c>
      <c r="F331" s="115"/>
      <c r="G331" s="115"/>
      <c r="H331" s="39"/>
      <c r="I331" s="115"/>
      <c r="J331" s="115"/>
      <c r="K331" s="115"/>
      <c r="L331" s="115"/>
      <c r="M331" s="115"/>
      <c r="N331" s="116"/>
      <c r="O331" s="117"/>
      <c r="P331" s="118"/>
      <c r="Q331" s="115"/>
      <c r="R331" s="115"/>
      <c r="S331" s="117" t="str">
        <f t="shared" si="46"/>
        <v>nepildyti</v>
      </c>
      <c r="T331" s="114" t="str">
        <f t="shared" si="4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3" t="str">
        <f t="shared" si="51"/>
        <v/>
      </c>
      <c r="D332" s="113" t="e">
        <f>VLOOKUP(C332,Kodai_VVG!$C$4:$C$52,1,FALSE)</f>
        <v>#N/A</v>
      </c>
      <c r="E332" s="113" t="e">
        <f>VLOOKUP(B332,Kodai_priem!$D$4:$D$564,1,FALSE)</f>
        <v>#N/A</v>
      </c>
      <c r="F332" s="115"/>
      <c r="G332" s="115"/>
      <c r="H332" s="39"/>
      <c r="I332" s="115"/>
      <c r="J332" s="115"/>
      <c r="K332" s="115"/>
      <c r="L332" s="115"/>
      <c r="M332" s="115"/>
      <c r="N332" s="116"/>
      <c r="O332" s="117"/>
      <c r="P332" s="118"/>
      <c r="Q332" s="115"/>
      <c r="R332" s="115"/>
      <c r="S332" s="117" t="str">
        <f t="shared" ref="S332:T395" si="56">IF($R332="fizinis asmuo","užpildykite","nepildyti")</f>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3" t="str">
        <f t="shared" si="51"/>
        <v/>
      </c>
      <c r="D333" s="113" t="e">
        <f>VLOOKUP(C333,Kodai_VVG!$C$4:$C$52,1,FALSE)</f>
        <v>#N/A</v>
      </c>
      <c r="E333" s="113" t="e">
        <f>VLOOKUP(B333,Kodai_priem!$D$4:$D$564,1,FALSE)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3" t="str">
        <f t="shared" si="51"/>
        <v/>
      </c>
      <c r="D334" s="113" t="e">
        <f>VLOOKUP(C334,Kodai_VVG!$C$4:$C$52,1,FALSE)</f>
        <v>#N/A</v>
      </c>
      <c r="E334" s="113" t="e">
        <f>VLOOKUP(B334,Kodai_priem!$D$4:$D$564,1,FALSE)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VLOOKUP(B335,Kodai_priem!$D$4:$D$564,1,FALSE)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VLOOKUP(B336,Kodai_priem!$D$4:$D$564,1,FALSE)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VLOOKUP(B337,Kodai_priem!$D$4:$D$564,1,FALSE)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VLOOKUP(B338,Kodai_priem!$D$4:$D$564,1,FALSE)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VLOOKUP(B339,Kodai_priem!$D$4:$D$564,1,FALSE)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VLOOKUP(B340,Kodai_priem!$D$4:$D$564,1,FALSE)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VLOOKUP(B341,Kodai_priem!$D$4:$D$564,1,FALSE)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VLOOKUP(B342,Kodai_priem!$D$4:$D$564,1,FALSE)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3" t="str">
        <f t="shared" si="51"/>
        <v/>
      </c>
      <c r="D343" s="113" t="e">
        <f>VLOOKUP(C343,Kodai_VVG!$C$4:$C$52,1,FALSE)</f>
        <v>#N/A</v>
      </c>
      <c r="E343" s="113" t="e">
        <f>VLOOKUP(B343,Kodai_priem!$D$4:$D$564,1,FALSE)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3" t="str">
        <f t="shared" si="51"/>
        <v/>
      </c>
      <c r="D344" s="113" t="e">
        <f>VLOOKUP(C344,Kodai_VVG!$C$4:$C$52,1,FALSE)</f>
        <v>#N/A</v>
      </c>
      <c r="E344" s="113" t="e">
        <f>VLOOKUP(B344,Kodai_priem!$D$4:$D$564,1,FALSE)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3" t="str">
        <f t="shared" si="51"/>
        <v/>
      </c>
      <c r="D345" s="113" t="e">
        <f>VLOOKUP(C345,Kodai_VVG!$C$4:$C$52,1,FALSE)</f>
        <v>#N/A</v>
      </c>
      <c r="E345" s="113" t="e">
        <f>VLOOKUP(B345,Kodai_priem!$D$4:$D$564,1,FALSE)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3" t="str">
        <f t="shared" si="51"/>
        <v/>
      </c>
      <c r="D346" s="113" t="e">
        <f>VLOOKUP(C346,Kodai_VVG!$C$4:$C$52,1,FALSE)</f>
        <v>#N/A</v>
      </c>
      <c r="E346" s="113" t="e">
        <f>VLOOKUP(B346,Kodai_priem!$D$4:$D$564,1,FALSE)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3" t="str">
        <f t="shared" ref="C347:C406" si="61">LEFT(K347,4)</f>
        <v/>
      </c>
      <c r="D347" s="113" t="e">
        <f>VLOOKUP(C347,Kodai_VVG!$C$4:$C$52,1,FALSE)</f>
        <v>#N/A</v>
      </c>
      <c r="E347" s="113" t="e">
        <f>VLOOKUP(B347,Kodai_priem!$D$4:$D$564,1,FALSE)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VLOOKUP(B348,Kodai_priem!$D$4:$D$564,1,FALSE)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VLOOKUP(B349,Kodai_priem!$D$4:$D$564,1,FALSE)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VLOOKUP(B350,Kodai_priem!$D$4:$D$564,1,FALSE)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VLOOKUP(B351,Kodai_priem!$D$4:$D$564,1,FALSE)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VLOOKUP(B352,Kodai_priem!$D$4:$D$564,1,FALSE)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VLOOKUP(B353,Kodai_priem!$D$4:$D$564,1,FALSE)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VLOOKUP(B354,Kodai_priem!$D$4:$D$564,1,FALSE)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VLOOKUP(B355,Kodai_priem!$D$4:$D$564,1,FALSE)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VLOOKUP(B356,Kodai_priem!$D$4:$D$564,1,FALSE)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VLOOKUP(B357,Kodai_priem!$D$4:$D$564,1,FALSE)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VLOOKUP(B358,Kodai_priem!$D$4:$D$564,1,FALSE)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VLOOKUP(B359,Kodai_priem!$D$4:$D$564,1,FALSE)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VLOOKUP(B360,Kodai_priem!$D$4:$D$564,1,FALSE)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VLOOKUP(B361,Kodai_priem!$D$4:$D$564,1,FALSE)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VLOOKUP(B362,Kodai_priem!$D$4:$D$564,1,FALSE)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VLOOKUP(B363,Kodai_priem!$D$4:$D$564,1,FALSE)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VLOOKUP(B364,Kodai_priem!$D$4:$D$564,1,FALSE)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VLOOKUP(B365,Kodai_priem!$D$4:$D$564,1,FALSE)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VLOOKUP(B366,Kodai_priem!$D$4:$D$564,1,FALSE)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VLOOKUP(B367,Kodai_priem!$D$4:$D$564,1,FALSE)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VLOOKUP(B368,Kodai_priem!$D$4:$D$564,1,FALSE)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VLOOKUP(B369,Kodai_priem!$D$4:$D$564,1,FALSE)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VLOOKUP(B370,Kodai_priem!$D$4:$D$564,1,FALSE)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VLOOKUP(B371,Kodai_priem!$D$4:$D$564,1,FALSE)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VLOOKUP(B372,Kodai_priem!$D$4:$D$564,1,FALSE)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VLOOKUP(B373,Kodai_priem!$D$4:$D$564,1,FALSE)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VLOOKUP(B374,Kodai_priem!$D$4:$D$564,1,FALSE)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VLOOKUP(B375,Kodai_priem!$D$4:$D$564,1,FALSE)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VLOOKUP(B376,Kodai_priem!$D$4:$D$564,1,FALSE)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VLOOKUP(B377,Kodai_priem!$D$4:$D$564,1,FALSE)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VLOOKUP(B378,Kodai_priem!$D$4:$D$564,1,FALSE)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VLOOKUP(B379,Kodai_priem!$D$4:$D$564,1,FALSE)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VLOOKUP(B380,Kodai_priem!$D$4:$D$564,1,FALSE)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VLOOKUP(B381,Kodai_priem!$D$4:$D$564,1,FALSE)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VLOOKUP(B382,Kodai_priem!$D$4:$D$564,1,FALSE)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VLOOKUP(B383,Kodai_priem!$D$4:$D$564,1,FALSE)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VLOOKUP(B384,Kodai_priem!$D$4:$D$564,1,FALSE)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VLOOKUP(B385,Kodai_priem!$D$4:$D$564,1,FALSE)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VLOOKUP(B386,Kodai_priem!$D$4:$D$564,1,FALSE)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VLOOKUP(B387,Kodai_priem!$D$4:$D$564,1,FALSE)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VLOOKUP(B388,Kodai_priem!$D$4:$D$564,1,FALSE)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VLOOKUP(B389,Kodai_priem!$D$4:$D$564,1,FALSE)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VLOOKUP(B390,Kodai_priem!$D$4:$D$564,1,FALSE)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VLOOKUP(B391,Kodai_priem!$D$4:$D$564,1,FALSE)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VLOOKUP(B392,Kodai_priem!$D$4:$D$564,1,FALSE)</f>
        <v>#N/A</v>
      </c>
      <c r="F392" s="115"/>
      <c r="G392" s="115"/>
      <c r="H392" s="39"/>
      <c r="I392" s="115"/>
      <c r="J392" s="115"/>
      <c r="K392" s="115"/>
      <c r="L392" s="115"/>
      <c r="M392" s="115"/>
      <c r="N392" s="116"/>
      <c r="O392" s="117"/>
      <c r="P392" s="118"/>
      <c r="Q392" s="115"/>
      <c r="R392" s="115"/>
      <c r="S392" s="117" t="str">
        <f t="shared" si="56"/>
        <v>nepildyti</v>
      </c>
      <c r="T392" s="114" t="str">
        <f t="shared" si="5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VLOOKUP(B393,Kodai_priem!$D$4:$D$564,1,FALSE)</f>
        <v>#N/A</v>
      </c>
      <c r="F393" s="115"/>
      <c r="G393" s="115"/>
      <c r="H393" s="39"/>
      <c r="I393" s="115"/>
      <c r="J393" s="115"/>
      <c r="K393" s="115"/>
      <c r="L393" s="115"/>
      <c r="M393" s="115"/>
      <c r="N393" s="116"/>
      <c r="O393" s="117"/>
      <c r="P393" s="118"/>
      <c r="Q393" s="115"/>
      <c r="R393" s="115"/>
      <c r="S393" s="117" t="str">
        <f t="shared" si="56"/>
        <v>nepildyti</v>
      </c>
      <c r="T393" s="114" t="str">
        <f t="shared" si="5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3" t="str">
        <f t="shared" si="61"/>
        <v/>
      </c>
      <c r="D394" s="113" t="e">
        <f>VLOOKUP(C394,Kodai_VVG!$C$4:$C$52,1,FALSE)</f>
        <v>#N/A</v>
      </c>
      <c r="E394" s="113" t="e">
        <f>VLOOKUP(B394,Kodai_priem!$D$4:$D$564,1,FALSE)</f>
        <v>#N/A</v>
      </c>
      <c r="F394" s="115"/>
      <c r="G394" s="115"/>
      <c r="H394" s="39"/>
      <c r="I394" s="115"/>
      <c r="J394" s="115"/>
      <c r="K394" s="115"/>
      <c r="L394" s="115"/>
      <c r="M394" s="115"/>
      <c r="N394" s="116"/>
      <c r="O394" s="117"/>
      <c r="P394" s="118"/>
      <c r="Q394" s="115"/>
      <c r="R394" s="115"/>
      <c r="S394" s="117" t="str">
        <f t="shared" si="56"/>
        <v>nepildyti</v>
      </c>
      <c r="T394" s="114" t="str">
        <f t="shared" si="5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3" t="str">
        <f t="shared" si="61"/>
        <v/>
      </c>
      <c r="D395" s="113" t="e">
        <f>VLOOKUP(C395,Kodai_VVG!$C$4:$C$52,1,FALSE)</f>
        <v>#N/A</v>
      </c>
      <c r="E395" s="113" t="e">
        <f>VLOOKUP(B395,Kodai_priem!$D$4:$D$564,1,FALSE)</f>
        <v>#N/A</v>
      </c>
      <c r="F395" s="115"/>
      <c r="G395" s="115"/>
      <c r="H395" s="39"/>
      <c r="I395" s="115"/>
      <c r="J395" s="115"/>
      <c r="K395" s="115"/>
      <c r="L395" s="115"/>
      <c r="M395" s="115"/>
      <c r="N395" s="116"/>
      <c r="O395" s="117"/>
      <c r="P395" s="118"/>
      <c r="Q395" s="115"/>
      <c r="R395" s="115"/>
      <c r="S395" s="117" t="str">
        <f t="shared" si="56"/>
        <v>nepildyti</v>
      </c>
      <c r="T395" s="114" t="str">
        <f t="shared" si="5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3" t="str">
        <f t="shared" si="61"/>
        <v/>
      </c>
      <c r="D396" s="113" t="e">
        <f>VLOOKUP(C396,Kodai_VVG!$C$4:$C$52,1,FALSE)</f>
        <v>#N/A</v>
      </c>
      <c r="E396" s="113" t="e">
        <f>VLOOKUP(B396,Kodai_priem!$D$4:$D$564,1,FALSE)</f>
        <v>#N/A</v>
      </c>
      <c r="F396" s="115"/>
      <c r="G396" s="115"/>
      <c r="H396" s="39"/>
      <c r="I396" s="115"/>
      <c r="J396" s="115"/>
      <c r="K396" s="115"/>
      <c r="L396" s="115"/>
      <c r="M396" s="115"/>
      <c r="N396" s="116"/>
      <c r="O396" s="117"/>
      <c r="P396" s="118"/>
      <c r="Q396" s="115"/>
      <c r="R396" s="115"/>
      <c r="S396" s="117" t="str">
        <f t="shared" ref="S396:T459" si="66">IF($R396="fizinis asmuo","užpildykite","nepildyti")</f>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3" t="str">
        <f t="shared" si="61"/>
        <v/>
      </c>
      <c r="D397" s="113" t="e">
        <f>VLOOKUP(C397,Kodai_VVG!$C$4:$C$52,1,FALSE)</f>
        <v>#N/A</v>
      </c>
      <c r="E397" s="113" t="e">
        <f>VLOOKUP(B397,Kodai_priem!$D$4:$D$564,1,FALSE)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3" t="str">
        <f t="shared" si="61"/>
        <v/>
      </c>
      <c r="D398" s="113" t="e">
        <f>VLOOKUP(C398,Kodai_VVG!$C$4:$C$52,1,FALSE)</f>
        <v>#N/A</v>
      </c>
      <c r="E398" s="113" t="e">
        <f>VLOOKUP(B398,Kodai_priem!$D$4:$D$564,1,FALSE)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VLOOKUP(B399,Kodai_priem!$D$4:$D$564,1,FALSE)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VLOOKUP(B400,Kodai_priem!$D$4:$D$564,1,FALSE)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VLOOKUP(B401,Kodai_priem!$D$4:$D$564,1,FALSE)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VLOOKUP(B402,Kodai_priem!$D$4:$D$564,1,FALSE)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3" t="str">
        <f t="shared" si="61"/>
        <v/>
      </c>
      <c r="D403" s="113" t="e">
        <f>VLOOKUP(C403,Kodai_VVG!$C$4:$C$52,1,FALSE)</f>
        <v>#N/A</v>
      </c>
      <c r="E403" s="113" t="e">
        <f>VLOOKUP(B403,Kodai_priem!$D$4:$D$564,1,FALSE)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3" t="str">
        <f t="shared" si="61"/>
        <v/>
      </c>
      <c r="D404" s="113" t="e">
        <f>VLOOKUP(C404,Kodai_VVG!$C$4:$C$52,1,FALSE)</f>
        <v>#N/A</v>
      </c>
      <c r="E404" s="113" t="e">
        <f>VLOOKUP(B404,Kodai_priem!$D$4:$D$564,1,FALSE)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3" t="str">
        <f t="shared" si="61"/>
        <v/>
      </c>
      <c r="D405" s="113" t="e">
        <f>VLOOKUP(C405,Kodai_VVG!$C$4:$C$52,1,FALSE)</f>
        <v>#N/A</v>
      </c>
      <c r="E405" s="113" t="e">
        <f>VLOOKUP(B405,Kodai_priem!$D$4:$D$564,1,FALSE)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3" t="str">
        <f t="shared" si="61"/>
        <v/>
      </c>
      <c r="D406" s="113" t="e">
        <f>VLOOKUP(C406,Kodai_VVG!$C$4:$C$52,1,FALSE)</f>
        <v>#N/A</v>
      </c>
      <c r="E406" s="113" t="e">
        <f>VLOOKUP(B406,Kodai_priem!$D$4:$D$564,1,FALSE)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3" t="str">
        <f t="shared" ref="C407:C467" si="71">LEFT(K407,4)</f>
        <v/>
      </c>
      <c r="D407" s="113" t="e">
        <f>VLOOKUP(C407,Kodai_VVG!$C$4:$C$52,1,FALSE)</f>
        <v>#N/A</v>
      </c>
      <c r="E407" s="113" t="e">
        <f>VLOOKUP(B407,Kodai_priem!$D$4:$D$564,1,FALSE)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VLOOKUP(B408,Kodai_priem!$D$4:$D$564,1,FALSE)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VLOOKUP(B409,Kodai_priem!$D$4:$D$564,1,FALSE)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VLOOKUP(B410,Kodai_priem!$D$4:$D$564,1,FALSE)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VLOOKUP(B411,Kodai_priem!$D$4:$D$564,1,FALSE)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VLOOKUP(B412,Kodai_priem!$D$4:$D$564,1,FALSE)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VLOOKUP(B413,Kodai_priem!$D$4:$D$564,1,FALSE)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VLOOKUP(B414,Kodai_priem!$D$4:$D$564,1,FALSE)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VLOOKUP(B415,Kodai_priem!$D$4:$D$564,1,FALSE)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VLOOKUP(B416,Kodai_priem!$D$4:$D$564,1,FALSE)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VLOOKUP(B417,Kodai_priem!$D$4:$D$564,1,FALSE)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VLOOKUP(B418,Kodai_priem!$D$4:$D$564,1,FALSE)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VLOOKUP(B419,Kodai_priem!$D$4:$D$564,1,FALSE)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VLOOKUP(B420,Kodai_priem!$D$4:$D$564,1,FALSE)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VLOOKUP(B421,Kodai_priem!$D$4:$D$564,1,FALSE)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VLOOKUP(B422,Kodai_priem!$D$4:$D$564,1,FALSE)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VLOOKUP(B423,Kodai_priem!$D$4:$D$564,1,FALSE)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VLOOKUP(B424,Kodai_priem!$D$4:$D$564,1,FALSE)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VLOOKUP(B425,Kodai_priem!$D$4:$D$564,1,FALSE)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VLOOKUP(B426,Kodai_priem!$D$4:$D$564,1,FALSE)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VLOOKUP(B427,Kodai_priem!$D$4:$D$564,1,FALSE)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VLOOKUP(B428,Kodai_priem!$D$4:$D$564,1,FALSE)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VLOOKUP(B429,Kodai_priem!$D$4:$D$564,1,FALSE)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VLOOKUP(B430,Kodai_priem!$D$4:$D$564,1,FALSE)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VLOOKUP(B431,Kodai_priem!$D$4:$D$564,1,FALSE)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VLOOKUP(B432,Kodai_priem!$D$4:$D$564,1,FALSE)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VLOOKUP(B433,Kodai_priem!$D$4:$D$564,1,FALSE)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VLOOKUP(B434,Kodai_priem!$D$4:$D$564,1,FALSE)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VLOOKUP(B435,Kodai_priem!$D$4:$D$564,1,FALSE)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VLOOKUP(B436,Kodai_priem!$D$4:$D$564,1,FALSE)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VLOOKUP(B437,Kodai_priem!$D$4:$D$564,1,FALSE)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VLOOKUP(B438,Kodai_priem!$D$4:$D$564,1,FALSE)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VLOOKUP(B439,Kodai_priem!$D$4:$D$564,1,FALSE)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VLOOKUP(B440,Kodai_priem!$D$4:$D$564,1,FALSE)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VLOOKUP(B441,Kodai_priem!$D$4:$D$564,1,FALSE)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VLOOKUP(B442,Kodai_priem!$D$4:$D$564,1,FALSE)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VLOOKUP(B443,Kodai_priem!$D$4:$D$564,1,FALSE)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VLOOKUP(B444,Kodai_priem!$D$4:$D$564,1,FALSE)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VLOOKUP(B445,Kodai_priem!$D$4:$D$564,1,FALSE)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VLOOKUP(B446,Kodai_priem!$D$4:$D$564,1,FALSE)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VLOOKUP(B447,Kodai_priem!$D$4:$D$564,1,FALSE)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VLOOKUP(B448,Kodai_priem!$D$4:$D$564,1,FALSE)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VLOOKUP(B449,Kodai_priem!$D$4:$D$564,1,FALSE)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VLOOKUP(B450,Kodai_priem!$D$4:$D$564,1,FALSE)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VLOOKUP(B451,Kodai_priem!$D$4:$D$564,1,FALSE)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VLOOKUP(B452,Kodai_priem!$D$4:$D$564,1,FALSE)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VLOOKUP(B453,Kodai_priem!$D$4:$D$564,1,FALSE)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VLOOKUP(B454,Kodai_priem!$D$4:$D$564,1,FALSE)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VLOOKUP(B455,Kodai_priem!$D$4:$D$564,1,FALSE)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VLOOKUP(B456,Kodai_priem!$D$4:$D$564,1,FALSE)</f>
        <v>#N/A</v>
      </c>
      <c r="F456" s="115"/>
      <c r="G456" s="115"/>
      <c r="H456" s="39"/>
      <c r="I456" s="115"/>
      <c r="J456" s="115"/>
      <c r="K456" s="115"/>
      <c r="L456" s="115"/>
      <c r="M456" s="115"/>
      <c r="N456" s="116"/>
      <c r="O456" s="117"/>
      <c r="P456" s="118"/>
      <c r="Q456" s="115"/>
      <c r="R456" s="115"/>
      <c r="S456" s="117" t="str">
        <f t="shared" si="66"/>
        <v>nepildyti</v>
      </c>
      <c r="T456" s="114" t="str">
        <f t="shared" si="6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VLOOKUP(B457,Kodai_priem!$D$4:$D$564,1,FALSE)</f>
        <v>#N/A</v>
      </c>
      <c r="F457" s="115"/>
      <c r="G457" s="115"/>
      <c r="H457" s="39"/>
      <c r="I457" s="115"/>
      <c r="J457" s="115"/>
      <c r="K457" s="115"/>
      <c r="L457" s="115"/>
      <c r="M457" s="115"/>
      <c r="N457" s="116"/>
      <c r="O457" s="117"/>
      <c r="P457" s="118"/>
      <c r="Q457" s="115"/>
      <c r="R457" s="115"/>
      <c r="S457" s="117" t="str">
        <f t="shared" si="66"/>
        <v>nepildyti</v>
      </c>
      <c r="T457" s="114" t="str">
        <f t="shared" si="6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3" t="str">
        <f t="shared" si="71"/>
        <v/>
      </c>
      <c r="D458" s="113" t="e">
        <f>VLOOKUP(C458,Kodai_VVG!$C$4:$C$52,1,FALSE)</f>
        <v>#N/A</v>
      </c>
      <c r="E458" s="113" t="e">
        <f>VLOOKUP(B458,Kodai_priem!$D$4:$D$564,1,FALSE)</f>
        <v>#N/A</v>
      </c>
      <c r="F458" s="115"/>
      <c r="G458" s="115"/>
      <c r="H458" s="39"/>
      <c r="I458" s="115"/>
      <c r="J458" s="115"/>
      <c r="K458" s="115"/>
      <c r="L458" s="115"/>
      <c r="M458" s="115"/>
      <c r="N458" s="116"/>
      <c r="O458" s="117"/>
      <c r="P458" s="118"/>
      <c r="Q458" s="115"/>
      <c r="R458" s="115"/>
      <c r="S458" s="117" t="str">
        <f t="shared" si="66"/>
        <v>nepildyti</v>
      </c>
      <c r="T458" s="114" t="str">
        <f t="shared" si="6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3" t="str">
        <f t="shared" si="71"/>
        <v/>
      </c>
      <c r="D459" s="113" t="e">
        <f>VLOOKUP(C459,Kodai_VVG!$C$4:$C$52,1,FALSE)</f>
        <v>#N/A</v>
      </c>
      <c r="E459" s="113" t="e">
        <f>VLOOKUP(B459,Kodai_priem!$D$4:$D$564,1,FALSE)</f>
        <v>#N/A</v>
      </c>
      <c r="F459" s="115"/>
      <c r="G459" s="115"/>
      <c r="H459" s="39"/>
      <c r="I459" s="115"/>
      <c r="J459" s="115"/>
      <c r="K459" s="115"/>
      <c r="L459" s="115"/>
      <c r="M459" s="115"/>
      <c r="N459" s="116"/>
      <c r="O459" s="117"/>
      <c r="P459" s="118"/>
      <c r="Q459" s="115"/>
      <c r="R459" s="115"/>
      <c r="S459" s="117" t="str">
        <f t="shared" si="66"/>
        <v>nepildyti</v>
      </c>
      <c r="T459" s="114" t="str">
        <f t="shared" si="6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3" t="str">
        <f t="shared" si="71"/>
        <v/>
      </c>
      <c r="D460" s="113" t="e">
        <f>VLOOKUP(C460,Kodai_VVG!$C$4:$C$52,1,FALSE)</f>
        <v>#N/A</v>
      </c>
      <c r="E460" s="113" t="e">
        <f>VLOOKUP(B460,Kodai_priem!$D$4:$D$564,1,FALSE)</f>
        <v>#N/A</v>
      </c>
      <c r="F460" s="115"/>
      <c r="G460" s="115"/>
      <c r="H460" s="39"/>
      <c r="I460" s="115"/>
      <c r="J460" s="115"/>
      <c r="K460" s="115"/>
      <c r="L460" s="115"/>
      <c r="M460" s="115"/>
      <c r="N460" s="116"/>
      <c r="O460" s="117"/>
      <c r="P460" s="118"/>
      <c r="Q460" s="115"/>
      <c r="R460" s="115"/>
      <c r="S460" s="117" t="str">
        <f t="shared" ref="S460:T523" si="76">IF($R460="fizinis asmuo","užpildykite","nepildyti")</f>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3" t="str">
        <f t="shared" si="71"/>
        <v/>
      </c>
      <c r="D461" s="113" t="e">
        <f>VLOOKUP(C461,Kodai_VVG!$C$4:$C$52,1,FALSE)</f>
        <v>#N/A</v>
      </c>
      <c r="E461" s="113" t="e">
        <f>VLOOKUP(B461,Kodai_priem!$D$4:$D$564,1,FALSE)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3" t="str">
        <f t="shared" si="71"/>
        <v/>
      </c>
      <c r="D462" s="113" t="e">
        <f>VLOOKUP(C462,Kodai_VVG!$C$4:$C$52,1,FALSE)</f>
        <v>#N/A</v>
      </c>
      <c r="E462" s="113" t="e">
        <f>VLOOKUP(B462,Kodai_priem!$D$4:$D$564,1,FALSE)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VLOOKUP(B463,Kodai_priem!$D$4:$D$564,1,FALSE)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3" t="str">
        <f t="shared" si="71"/>
        <v/>
      </c>
      <c r="D464" s="113" t="e">
        <f>VLOOKUP(C464,Kodai_VVG!$C$4:$C$52,1,FALSE)</f>
        <v>#N/A</v>
      </c>
      <c r="E464" s="113" t="e">
        <f>VLOOKUP(B464,Kodai_priem!$D$4:$D$564,1,FALSE)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3" t="str">
        <f t="shared" si="71"/>
        <v/>
      </c>
      <c r="D465" s="113" t="e">
        <f>VLOOKUP(C465,Kodai_VVG!$C$4:$C$52,1,FALSE)</f>
        <v>#N/A</v>
      </c>
      <c r="E465" s="113" t="e">
        <f>VLOOKUP(B465,Kodai_priem!$D$4:$D$564,1,FALSE)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3" t="str">
        <f t="shared" si="71"/>
        <v/>
      </c>
      <c r="D466" s="113" t="e">
        <f>VLOOKUP(C466,Kodai_VVG!$C$4:$C$52,1,FALSE)</f>
        <v>#N/A</v>
      </c>
      <c r="E466" s="113" t="e">
        <f>VLOOKUP(B466,Kodai_priem!$D$4:$D$564,1,FALSE)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3" t="str">
        <f t="shared" si="71"/>
        <v/>
      </c>
      <c r="D467" s="113" t="e">
        <f>VLOOKUP(C467,Kodai_VVG!$C$4:$C$52,1,FALSE)</f>
        <v>#N/A</v>
      </c>
      <c r="E467" s="113" t="e">
        <f>VLOOKUP(B467,Kodai_priem!$D$4:$D$564,1,FALSE)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3" t="str">
        <f t="shared" ref="C468:C528" si="81">LEFT(K468,4)</f>
        <v/>
      </c>
      <c r="D468" s="113" t="e">
        <f>VLOOKUP(C468,Kodai_VVG!$C$4:$C$52,1,FALSE)</f>
        <v>#N/A</v>
      </c>
      <c r="E468" s="113" t="e">
        <f>VLOOKUP(B468,Kodai_priem!$D$4:$D$564,1,FALSE)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VLOOKUP(B469,Kodai_priem!$D$4:$D$564,1,FALSE)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VLOOKUP(B470,Kodai_priem!$D$4:$D$564,1,FALSE)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VLOOKUP(B471,Kodai_priem!$D$4:$D$564,1,FALSE)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VLOOKUP(B472,Kodai_priem!$D$4:$D$564,1,FALSE)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VLOOKUP(B473,Kodai_priem!$D$4:$D$564,1,FALSE)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VLOOKUP(B474,Kodai_priem!$D$4:$D$564,1,FALSE)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VLOOKUP(B475,Kodai_priem!$D$4:$D$564,1,FALSE)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VLOOKUP(B476,Kodai_priem!$D$4:$D$564,1,FALSE)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VLOOKUP(B477,Kodai_priem!$D$4:$D$564,1,FALSE)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VLOOKUP(B478,Kodai_priem!$D$4:$D$564,1,FALSE)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VLOOKUP(B479,Kodai_priem!$D$4:$D$564,1,FALSE)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VLOOKUP(B480,Kodai_priem!$D$4:$D$564,1,FALSE)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VLOOKUP(B481,Kodai_priem!$D$4:$D$564,1,FALSE)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VLOOKUP(B482,Kodai_priem!$D$4:$D$564,1,FALSE)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VLOOKUP(B483,Kodai_priem!$D$4:$D$564,1,FALSE)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VLOOKUP(B484,Kodai_priem!$D$4:$D$564,1,FALSE)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VLOOKUP(B485,Kodai_priem!$D$4:$D$564,1,FALSE)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VLOOKUP(B486,Kodai_priem!$D$4:$D$564,1,FALSE)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VLOOKUP(B487,Kodai_priem!$D$4:$D$564,1,FALSE)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VLOOKUP(B488,Kodai_priem!$D$4:$D$564,1,FALSE)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VLOOKUP(B489,Kodai_priem!$D$4:$D$564,1,FALSE)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VLOOKUP(B490,Kodai_priem!$D$4:$D$564,1,FALSE)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VLOOKUP(B491,Kodai_priem!$D$4:$D$564,1,FALSE)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VLOOKUP(B492,Kodai_priem!$D$4:$D$564,1,FALSE)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VLOOKUP(B493,Kodai_priem!$D$4:$D$564,1,FALSE)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VLOOKUP(B494,Kodai_priem!$D$4:$D$564,1,FALSE)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VLOOKUP(B495,Kodai_priem!$D$4:$D$564,1,FALSE)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VLOOKUP(B496,Kodai_priem!$D$4:$D$564,1,FALSE)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VLOOKUP(B497,Kodai_priem!$D$4:$D$564,1,FALSE)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VLOOKUP(B498,Kodai_priem!$D$4:$D$564,1,FALSE)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VLOOKUP(B499,Kodai_priem!$D$4:$D$564,1,FALSE)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VLOOKUP(B500,Kodai_priem!$D$4:$D$564,1,FALSE)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VLOOKUP(B501,Kodai_priem!$D$4:$D$564,1,FALSE)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VLOOKUP(B502,Kodai_priem!$D$4:$D$564,1,FALSE)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VLOOKUP(B503,Kodai_priem!$D$4:$D$564,1,FALSE)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VLOOKUP(B504,Kodai_priem!$D$4:$D$564,1,FALSE)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VLOOKUP(B505,Kodai_priem!$D$4:$D$564,1,FALSE)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VLOOKUP(B506,Kodai_priem!$D$4:$D$564,1,FALSE)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VLOOKUP(B507,Kodai_priem!$D$4:$D$564,1,FALSE)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VLOOKUP(B508,Kodai_priem!$D$4:$D$564,1,FALSE)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VLOOKUP(B509,Kodai_priem!$D$4:$D$564,1,FALSE)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VLOOKUP(B510,Kodai_priem!$D$4:$D$564,1,FALSE)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VLOOKUP(B511,Kodai_priem!$D$4:$D$564,1,FALSE)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VLOOKUP(B512,Kodai_priem!$D$4:$D$564,1,FALSE)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VLOOKUP(B513,Kodai_priem!$D$4:$D$564,1,FALSE)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VLOOKUP(B514,Kodai_priem!$D$4:$D$564,1,FALSE)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VLOOKUP(B515,Kodai_priem!$D$4:$D$564,1,FALSE)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VLOOKUP(B516,Kodai_priem!$D$4:$D$564,1,FALSE)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VLOOKUP(B517,Kodai_priem!$D$4:$D$564,1,FALSE)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VLOOKUP(B518,Kodai_priem!$D$4:$D$564,1,FALSE)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VLOOKUP(B519,Kodai_priem!$D$4:$D$564,1,FALSE)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VLOOKUP(B520,Kodai_priem!$D$4:$D$564,1,FALSE)</f>
        <v>#N/A</v>
      </c>
      <c r="F520" s="115"/>
      <c r="G520" s="115"/>
      <c r="H520" s="39"/>
      <c r="I520" s="115"/>
      <c r="J520" s="115"/>
      <c r="K520" s="115"/>
      <c r="L520" s="115"/>
      <c r="M520" s="115"/>
      <c r="N520" s="116"/>
      <c r="O520" s="117"/>
      <c r="P520" s="118"/>
      <c r="Q520" s="115"/>
      <c r="R520" s="115"/>
      <c r="S520" s="117" t="str">
        <f t="shared" si="76"/>
        <v>nepildyti</v>
      </c>
      <c r="T520" s="114" t="str">
        <f t="shared" si="7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VLOOKUP(B521,Kodai_priem!$D$4:$D$564,1,FALSE)</f>
        <v>#N/A</v>
      </c>
      <c r="F521" s="115"/>
      <c r="G521" s="115"/>
      <c r="H521" s="39"/>
      <c r="I521" s="115"/>
      <c r="J521" s="115"/>
      <c r="K521" s="115"/>
      <c r="L521" s="115"/>
      <c r="M521" s="115"/>
      <c r="N521" s="116"/>
      <c r="O521" s="117"/>
      <c r="P521" s="118"/>
      <c r="Q521" s="115"/>
      <c r="R521" s="115"/>
      <c r="S521" s="117" t="str">
        <f t="shared" si="76"/>
        <v>nepildyti</v>
      </c>
      <c r="T521" s="114" t="str">
        <f t="shared" si="7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3" t="str">
        <f t="shared" si="81"/>
        <v/>
      </c>
      <c r="D522" s="113" t="e">
        <f>VLOOKUP(C522,Kodai_VVG!$C$4:$C$52,1,FALSE)</f>
        <v>#N/A</v>
      </c>
      <c r="E522" s="113" t="e">
        <f>VLOOKUP(B522,Kodai_priem!$D$4:$D$564,1,FALSE)</f>
        <v>#N/A</v>
      </c>
      <c r="F522" s="115"/>
      <c r="G522" s="115"/>
      <c r="H522" s="39"/>
      <c r="I522" s="115"/>
      <c r="J522" s="115"/>
      <c r="K522" s="115"/>
      <c r="L522" s="115"/>
      <c r="M522" s="115"/>
      <c r="N522" s="116"/>
      <c r="O522" s="117"/>
      <c r="P522" s="118"/>
      <c r="Q522" s="115"/>
      <c r="R522" s="115"/>
      <c r="S522" s="117" t="str">
        <f t="shared" si="76"/>
        <v>nepildyti</v>
      </c>
      <c r="T522" s="114" t="str">
        <f t="shared" si="7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3" t="str">
        <f t="shared" si="81"/>
        <v/>
      </c>
      <c r="D523" s="113" t="e">
        <f>VLOOKUP(C523,Kodai_VVG!$C$4:$C$52,1,FALSE)</f>
        <v>#N/A</v>
      </c>
      <c r="E523" s="113" t="e">
        <f>VLOOKUP(B523,Kodai_priem!$D$4:$D$564,1,FALSE)</f>
        <v>#N/A</v>
      </c>
      <c r="F523" s="115"/>
      <c r="G523" s="115"/>
      <c r="H523" s="39"/>
      <c r="I523" s="115"/>
      <c r="J523" s="115"/>
      <c r="K523" s="115"/>
      <c r="L523" s="115"/>
      <c r="M523" s="115"/>
      <c r="N523" s="116"/>
      <c r="O523" s="117"/>
      <c r="P523" s="118"/>
      <c r="Q523" s="115"/>
      <c r="R523" s="115"/>
      <c r="S523" s="117" t="str">
        <f t="shared" si="76"/>
        <v>nepildyti</v>
      </c>
      <c r="T523" s="114" t="str">
        <f t="shared" si="7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3" t="str">
        <f t="shared" si="81"/>
        <v/>
      </c>
      <c r="D524" s="113" t="e">
        <f>VLOOKUP(C524,Kodai_VVG!$C$4:$C$52,1,FALSE)</f>
        <v>#N/A</v>
      </c>
      <c r="E524" s="113" t="e">
        <f>VLOOKUP(B524,Kodai_priem!$D$4:$D$564,1,FALSE)</f>
        <v>#N/A</v>
      </c>
      <c r="F524" s="115"/>
      <c r="G524" s="115"/>
      <c r="H524" s="39"/>
      <c r="I524" s="115"/>
      <c r="J524" s="115"/>
      <c r="K524" s="115"/>
      <c r="L524" s="115"/>
      <c r="M524" s="115"/>
      <c r="N524" s="116"/>
      <c r="O524" s="117"/>
      <c r="P524" s="118"/>
      <c r="Q524" s="115"/>
      <c r="R524" s="115"/>
      <c r="S524" s="117" t="str">
        <f t="shared" ref="S524:T587" si="86">IF($R524="fizinis asmuo","užpildykite","nepildyti")</f>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3" t="str">
        <f t="shared" si="81"/>
        <v/>
      </c>
      <c r="D525" s="113" t="e">
        <f>VLOOKUP(C525,Kodai_VVG!$C$4:$C$52,1,FALSE)</f>
        <v>#N/A</v>
      </c>
      <c r="E525" s="113" t="e">
        <f>VLOOKUP(B525,Kodai_priem!$D$4:$D$564,1,FALSE)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3" t="str">
        <f t="shared" si="81"/>
        <v/>
      </c>
      <c r="D526" s="113" t="e">
        <f>VLOOKUP(C526,Kodai_VVG!$C$4:$C$52,1,FALSE)</f>
        <v>#N/A</v>
      </c>
      <c r="E526" s="113" t="e">
        <f>VLOOKUP(B526,Kodai_priem!$D$4:$D$564,1,FALSE)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3" t="str">
        <f t="shared" si="81"/>
        <v/>
      </c>
      <c r="D527" s="113" t="e">
        <f>VLOOKUP(C527,Kodai_VVG!$C$4:$C$52,1,FALSE)</f>
        <v>#N/A</v>
      </c>
      <c r="E527" s="113" t="e">
        <f>VLOOKUP(B527,Kodai_priem!$D$4:$D$564,1,FALSE)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3" t="str">
        <f t="shared" si="81"/>
        <v/>
      </c>
      <c r="D528" s="113" t="e">
        <f>VLOOKUP(C528,Kodai_VVG!$C$4:$C$52,1,FALSE)</f>
        <v>#N/A</v>
      </c>
      <c r="E528" s="113" t="e">
        <f>VLOOKUP(B528,Kodai_priem!$D$4:$D$564,1,FALSE)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3" t="str">
        <f t="shared" ref="C529:C582" si="91">LEFT(K529,4)</f>
        <v/>
      </c>
      <c r="D529" s="113" t="e">
        <f>VLOOKUP(C529,Kodai_VVG!$C$4:$C$52,1,FALSE)</f>
        <v>#N/A</v>
      </c>
      <c r="E529" s="113" t="e">
        <f>VLOOKUP(B529,Kodai_priem!$D$4:$D$564,1,FALSE)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VLOOKUP(B530,Kodai_priem!$D$4:$D$564,1,FALSE)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VLOOKUP(B531,Kodai_priem!$D$4:$D$564,1,FALSE)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VLOOKUP(B532,Kodai_priem!$D$4:$D$564,1,FALSE)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VLOOKUP(B533,Kodai_priem!$D$4:$D$564,1,FALSE)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VLOOKUP(B534,Kodai_priem!$D$4:$D$564,1,FALSE)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VLOOKUP(B535,Kodai_priem!$D$4:$D$564,1,FALSE)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VLOOKUP(B536,Kodai_priem!$D$4:$D$564,1,FALSE)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VLOOKUP(B537,Kodai_priem!$D$4:$D$564,1,FALSE)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VLOOKUP(B538,Kodai_priem!$D$4:$D$564,1,FALSE)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VLOOKUP(B539,Kodai_priem!$D$4:$D$564,1,FALSE)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VLOOKUP(B540,Kodai_priem!$D$4:$D$564,1,FALSE)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VLOOKUP(B541,Kodai_priem!$D$4:$D$564,1,FALSE)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VLOOKUP(B542,Kodai_priem!$D$4:$D$564,1,FALSE)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VLOOKUP(B543,Kodai_priem!$D$4:$D$564,1,FALSE)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VLOOKUP(B544,Kodai_priem!$D$4:$D$564,1,FALSE)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VLOOKUP(B545,Kodai_priem!$D$4:$D$564,1,FALSE)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VLOOKUP(B546,Kodai_priem!$D$4:$D$564,1,FALSE)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VLOOKUP(B547,Kodai_priem!$D$4:$D$564,1,FALSE)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VLOOKUP(B548,Kodai_priem!$D$4:$D$564,1,FALSE)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VLOOKUP(B549,Kodai_priem!$D$4:$D$564,1,FALSE)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VLOOKUP(B550,Kodai_priem!$D$4:$D$564,1,FALSE)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VLOOKUP(B551,Kodai_priem!$D$4:$D$564,1,FALSE)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VLOOKUP(B552,Kodai_priem!$D$4:$D$564,1,FALSE)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VLOOKUP(B553,Kodai_priem!$D$4:$D$564,1,FALSE)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VLOOKUP(B554,Kodai_priem!$D$4:$D$564,1,FALSE)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VLOOKUP(B555,Kodai_priem!$D$4:$D$564,1,FALSE)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VLOOKUP(B556,Kodai_priem!$D$4:$D$564,1,FALSE)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VLOOKUP(B557,Kodai_priem!$D$4:$D$564,1,FALSE)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VLOOKUP(B558,Kodai_priem!$D$4:$D$564,1,FALSE)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VLOOKUP(B559,Kodai_priem!$D$4:$D$564,1,FALSE)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VLOOKUP(B560,Kodai_priem!$D$4:$D$564,1,FALSE)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VLOOKUP(B561,Kodai_priem!$D$4:$D$564,1,FALSE)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VLOOKUP(B562,Kodai_priem!$D$4:$D$564,1,FALSE)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VLOOKUP(B563,Kodai_priem!$D$4:$D$564,1,FALSE)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VLOOKUP(B564,Kodai_priem!$D$4:$D$564,1,FALSE)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VLOOKUP(B565,Kodai_priem!$D$4:$D$564,1,FALSE)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VLOOKUP(B566,Kodai_priem!$D$4:$D$564,1,FALSE)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VLOOKUP(B567,Kodai_priem!$D$4:$D$564,1,FALSE)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VLOOKUP(B568,Kodai_priem!$D$4:$D$564,1,FALSE)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VLOOKUP(B569,Kodai_priem!$D$4:$D$564,1,FALSE)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VLOOKUP(B570,Kodai_priem!$D$4:$D$564,1,FALSE)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VLOOKUP(B571,Kodai_priem!$D$4:$D$564,1,FALSE)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VLOOKUP(B572,Kodai_priem!$D$4:$D$564,1,FALSE)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VLOOKUP(B573,Kodai_priem!$D$4:$D$564,1,FALSE)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VLOOKUP(B574,Kodai_priem!$D$4:$D$564,1,FALSE)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VLOOKUP(B575,Kodai_priem!$D$4:$D$564,1,FALSE)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VLOOKUP(B576,Kodai_priem!$D$4:$D$564,1,FALSE)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VLOOKUP(B577,Kodai_priem!$D$4:$D$564,1,FALSE)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VLOOKUP(B578,Kodai_priem!$D$4:$D$564,1,FALSE)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3" t="str">
        <f t="shared" si="91"/>
        <v/>
      </c>
      <c r="D579" s="113" t="e">
        <f>VLOOKUP(C579,Kodai_VVG!$C$4:$C$52,1,FALSE)</f>
        <v>#N/A</v>
      </c>
      <c r="E579" s="113" t="e">
        <f>VLOOKUP(B579,Kodai_priem!$D$4:$D$564,1,FALSE)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3" t="str">
        <f t="shared" si="91"/>
        <v/>
      </c>
      <c r="D580" s="113" t="e">
        <f>VLOOKUP(C580,Kodai_VVG!$C$4:$C$52,1,FALSE)</f>
        <v>#N/A</v>
      </c>
      <c r="E580" s="113" t="e">
        <f>VLOOKUP(B580,Kodai_priem!$D$4:$D$564,1,FALSE)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3" t="str">
        <f t="shared" si="91"/>
        <v/>
      </c>
      <c r="D581" s="113" t="e">
        <f>VLOOKUP(C581,Kodai_VVG!$C$4:$C$52,1,FALSE)</f>
        <v>#N/A</v>
      </c>
      <c r="E581" s="113" t="e">
        <f>VLOOKUP(B581,Kodai_priem!$D$4:$D$564,1,FALSE)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3" t="str">
        <f t="shared" si="91"/>
        <v/>
      </c>
      <c r="D582" s="113" t="e">
        <f>VLOOKUP(C582,Kodai_VVG!$C$4:$C$52,1,FALSE)</f>
        <v>#N/A</v>
      </c>
      <c r="E582" s="113" t="e">
        <f>VLOOKUP(B582,Kodai_priem!$D$4:$D$564,1,FALSE)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3" t="str">
        <f t="shared" ref="C583:C636" si="97">LEFT(K583,4)</f>
        <v/>
      </c>
      <c r="D583" s="113" t="e">
        <f>VLOOKUP(C583,Kodai_VVG!$C$4:$C$52,1,FALSE)</f>
        <v>#N/A</v>
      </c>
      <c r="E583" s="113" t="e">
        <f>VLOOKUP(B583,Kodai_priem!$D$4:$D$564,1,FALSE)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VLOOKUP(B584,Kodai_priem!$D$4:$D$564,1,FALSE)</f>
        <v>#N/A</v>
      </c>
      <c r="F584" s="115"/>
      <c r="G584" s="115"/>
      <c r="H584" s="39"/>
      <c r="I584" s="115"/>
      <c r="J584" s="115"/>
      <c r="K584" s="115"/>
      <c r="L584" s="115"/>
      <c r="M584" s="115"/>
      <c r="N584" s="116"/>
      <c r="O584" s="117"/>
      <c r="P584" s="118"/>
      <c r="Q584" s="115"/>
      <c r="R584" s="115"/>
      <c r="S584" s="117" t="str">
        <f t="shared" si="86"/>
        <v>nepildyti</v>
      </c>
      <c r="T584" s="114" t="str">
        <f t="shared" si="86"/>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VLOOKUP(B585,Kodai_priem!$D$4:$D$564,1,FALSE)</f>
        <v>#N/A</v>
      </c>
      <c r="F585" s="115"/>
      <c r="G585" s="115"/>
      <c r="H585" s="39"/>
      <c r="I585" s="115"/>
      <c r="J585" s="115"/>
      <c r="K585" s="115"/>
      <c r="L585" s="115"/>
      <c r="M585" s="115"/>
      <c r="N585" s="116"/>
      <c r="O585" s="117"/>
      <c r="P585" s="118"/>
      <c r="Q585" s="115"/>
      <c r="R585" s="115"/>
      <c r="S585" s="117" t="str">
        <f t="shared" si="86"/>
        <v>nepildyti</v>
      </c>
      <c r="T585" s="114" t="str">
        <f t="shared" si="86"/>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3" t="str">
        <f t="shared" si="97"/>
        <v/>
      </c>
      <c r="D586" s="113" t="e">
        <f>VLOOKUP(C586,Kodai_VVG!$C$4:$C$52,1,FALSE)</f>
        <v>#N/A</v>
      </c>
      <c r="E586" s="113" t="e">
        <f>VLOOKUP(B586,Kodai_priem!$D$4:$D$564,1,FALSE)</f>
        <v>#N/A</v>
      </c>
      <c r="F586" s="115"/>
      <c r="G586" s="115"/>
      <c r="H586" s="39"/>
      <c r="I586" s="115"/>
      <c r="J586" s="115"/>
      <c r="K586" s="115"/>
      <c r="L586" s="115"/>
      <c r="M586" s="115"/>
      <c r="N586" s="116"/>
      <c r="O586" s="117"/>
      <c r="P586" s="118"/>
      <c r="Q586" s="115"/>
      <c r="R586" s="115"/>
      <c r="S586" s="117" t="str">
        <f t="shared" si="86"/>
        <v>nepildyti</v>
      </c>
      <c r="T586" s="114" t="str">
        <f t="shared" si="86"/>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3" t="str">
        <f t="shared" si="97"/>
        <v/>
      </c>
      <c r="D587" s="113" t="e">
        <f>VLOOKUP(C587,Kodai_VVG!$C$4:$C$52,1,FALSE)</f>
        <v>#N/A</v>
      </c>
      <c r="E587" s="113" t="e">
        <f>VLOOKUP(B587,Kodai_priem!$D$4:$D$564,1,FALSE)</f>
        <v>#N/A</v>
      </c>
      <c r="F587" s="115"/>
      <c r="G587" s="115"/>
      <c r="H587" s="39"/>
      <c r="I587" s="115"/>
      <c r="J587" s="115"/>
      <c r="K587" s="115"/>
      <c r="L587" s="115"/>
      <c r="M587" s="115"/>
      <c r="N587" s="116"/>
      <c r="O587" s="117"/>
      <c r="P587" s="118"/>
      <c r="Q587" s="115"/>
      <c r="R587" s="115"/>
      <c r="S587" s="117" t="str">
        <f t="shared" si="86"/>
        <v>nepildyti</v>
      </c>
      <c r="T587" s="114" t="str">
        <f t="shared" si="86"/>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3" t="str">
        <f t="shared" si="97"/>
        <v/>
      </c>
      <c r="D588" s="113" t="e">
        <f>VLOOKUP(C588,Kodai_VVG!$C$4:$C$52,1,FALSE)</f>
        <v>#N/A</v>
      </c>
      <c r="E588" s="113" t="e">
        <f>VLOOKUP(B588,Kodai_priem!$D$4:$D$564,1,FALSE)</f>
        <v>#N/A</v>
      </c>
      <c r="F588" s="115"/>
      <c r="G588" s="115"/>
      <c r="H588" s="39"/>
      <c r="I588" s="115"/>
      <c r="J588" s="115"/>
      <c r="K588" s="115"/>
      <c r="L588" s="115"/>
      <c r="M588" s="115"/>
      <c r="N588" s="116"/>
      <c r="O588" s="117"/>
      <c r="P588" s="118"/>
      <c r="Q588" s="115"/>
      <c r="R588" s="115"/>
      <c r="S588" s="117" t="str">
        <f t="shared" ref="S588:T651" si="102">IF($R588="fizinis asmuo","užpildykite","nepildyti")</f>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3" t="str">
        <f t="shared" si="97"/>
        <v/>
      </c>
      <c r="D589" s="113" t="e">
        <f>VLOOKUP(C589,Kodai_VVG!$C$4:$C$52,1,FALSE)</f>
        <v>#N/A</v>
      </c>
      <c r="E589" s="113" t="e">
        <f>VLOOKUP(B589,Kodai_priem!$D$4:$D$564,1,FALSE)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3" t="str">
        <f t="shared" si="97"/>
        <v/>
      </c>
      <c r="D590" s="113" t="e">
        <f>VLOOKUP(C590,Kodai_VVG!$C$4:$C$52,1,FALSE)</f>
        <v>#N/A</v>
      </c>
      <c r="E590" s="113" t="e">
        <f>VLOOKUP(B590,Kodai_priem!$D$4:$D$564,1,FALSE)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VLOOKUP(B591,Kodai_priem!$D$4:$D$564,1,FALSE)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VLOOKUP(B592,Kodai_priem!$D$4:$D$564,1,FALSE)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VLOOKUP(B593,Kodai_priem!$D$4:$D$564,1,FALSE)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VLOOKUP(B594,Kodai_priem!$D$4:$D$564,1,FALSE)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VLOOKUP(B595,Kodai_priem!$D$4:$D$564,1,FALSE)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VLOOKUP(B596,Kodai_priem!$D$4:$D$564,1,FALSE)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VLOOKUP(B597,Kodai_priem!$D$4:$D$564,1,FALSE)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VLOOKUP(B598,Kodai_priem!$D$4:$D$564,1,FALSE)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VLOOKUP(B599,Kodai_priem!$D$4:$D$564,1,FALSE)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VLOOKUP(B600,Kodai_priem!$D$4:$D$564,1,FALSE)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VLOOKUP(B601,Kodai_priem!$D$4:$D$564,1,FALSE)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VLOOKUP(B602,Kodai_priem!$D$4:$D$564,1,FALSE)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VLOOKUP(B603,Kodai_priem!$D$4:$D$564,1,FALSE)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VLOOKUP(B604,Kodai_priem!$D$4:$D$564,1,FALSE)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VLOOKUP(B605,Kodai_priem!$D$4:$D$564,1,FALSE)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VLOOKUP(B606,Kodai_priem!$D$4:$D$564,1,FALSE)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VLOOKUP(B607,Kodai_priem!$D$4:$D$564,1,FALSE)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VLOOKUP(B608,Kodai_priem!$D$4:$D$564,1,FALSE)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VLOOKUP(B609,Kodai_priem!$D$4:$D$564,1,FALSE)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VLOOKUP(B610,Kodai_priem!$D$4:$D$564,1,FALSE)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VLOOKUP(B611,Kodai_priem!$D$4:$D$564,1,FALSE)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VLOOKUP(B612,Kodai_priem!$D$4:$D$564,1,FALSE)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VLOOKUP(B613,Kodai_priem!$D$4:$D$564,1,FALSE)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VLOOKUP(B614,Kodai_priem!$D$4:$D$564,1,FALSE)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VLOOKUP(B615,Kodai_priem!$D$4:$D$564,1,FALSE)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VLOOKUP(B616,Kodai_priem!$D$4:$D$564,1,FALSE)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VLOOKUP(B617,Kodai_priem!$D$4:$D$564,1,FALSE)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VLOOKUP(B618,Kodai_priem!$D$4:$D$564,1,FALSE)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VLOOKUP(B619,Kodai_priem!$D$4:$D$564,1,FALSE)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VLOOKUP(B620,Kodai_priem!$D$4:$D$564,1,FALSE)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VLOOKUP(B621,Kodai_priem!$D$4:$D$564,1,FALSE)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VLOOKUP(B622,Kodai_priem!$D$4:$D$564,1,FALSE)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VLOOKUP(B623,Kodai_priem!$D$4:$D$564,1,FALSE)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VLOOKUP(B624,Kodai_priem!$D$4:$D$564,1,FALSE)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VLOOKUP(B625,Kodai_priem!$D$4:$D$564,1,FALSE)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VLOOKUP(B626,Kodai_priem!$D$4:$D$564,1,FALSE)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VLOOKUP(B627,Kodai_priem!$D$4:$D$564,1,FALSE)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VLOOKUP(B628,Kodai_priem!$D$4:$D$564,1,FALSE)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VLOOKUP(B629,Kodai_priem!$D$4:$D$564,1,FALSE)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VLOOKUP(B630,Kodai_priem!$D$4:$D$564,1,FALSE)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VLOOKUP(B631,Kodai_priem!$D$4:$D$564,1,FALSE)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VLOOKUP(B632,Kodai_priem!$D$4:$D$564,1,FALSE)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3" t="str">
        <f t="shared" si="97"/>
        <v/>
      </c>
      <c r="D633" s="113" t="e">
        <f>VLOOKUP(C633,Kodai_VVG!$C$4:$C$52,1,FALSE)</f>
        <v>#N/A</v>
      </c>
      <c r="E633" s="113" t="e">
        <f>VLOOKUP(B633,Kodai_priem!$D$4:$D$564,1,FALSE)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3" t="str">
        <f t="shared" si="97"/>
        <v/>
      </c>
      <c r="D634" s="113" t="e">
        <f>VLOOKUP(C634,Kodai_VVG!$C$4:$C$52,1,FALSE)</f>
        <v>#N/A</v>
      </c>
      <c r="E634" s="113" t="e">
        <f>VLOOKUP(B634,Kodai_priem!$D$4:$D$564,1,FALSE)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3" t="str">
        <f t="shared" si="97"/>
        <v/>
      </c>
      <c r="D635" s="113" t="e">
        <f>VLOOKUP(C635,Kodai_VVG!$C$4:$C$52,1,FALSE)</f>
        <v>#N/A</v>
      </c>
      <c r="E635" s="113" t="e">
        <f>VLOOKUP(B635,Kodai_priem!$D$4:$D$564,1,FALSE)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3" t="str">
        <f t="shared" si="97"/>
        <v/>
      </c>
      <c r="D636" s="113" t="e">
        <f>VLOOKUP(C636,Kodai_VVG!$C$4:$C$52,1,FALSE)</f>
        <v>#N/A</v>
      </c>
      <c r="E636" s="113" t="e">
        <f>VLOOKUP(B636,Kodai_priem!$D$4:$D$564,1,FALSE)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3" t="str">
        <f t="shared" ref="C637:C696" si="107">LEFT(K637,4)</f>
        <v/>
      </c>
      <c r="D637" s="113" t="e">
        <f>VLOOKUP(C637,Kodai_VVG!$C$4:$C$52,1,FALSE)</f>
        <v>#N/A</v>
      </c>
      <c r="E637" s="113" t="e">
        <f>VLOOKUP(B637,Kodai_priem!$D$4:$D$564,1,FALSE)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VLOOKUP(B638,Kodai_priem!$D$4:$D$564,1,FALSE)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VLOOKUP(B639,Kodai_priem!$D$4:$D$564,1,FALSE)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VLOOKUP(B640,Kodai_priem!$D$4:$D$564,1,FALSE)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VLOOKUP(B641,Kodai_priem!$D$4:$D$564,1,FALSE)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VLOOKUP(B642,Kodai_priem!$D$4:$D$564,1,FALSE)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VLOOKUP(B643,Kodai_priem!$D$4:$D$564,1,FALSE)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VLOOKUP(B644,Kodai_priem!$D$4:$D$564,1,FALSE)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VLOOKUP(B645,Kodai_priem!$D$4:$D$564,1,FALSE)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VLOOKUP(B646,Kodai_priem!$D$4:$D$564,1,FALSE)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VLOOKUP(B647,Kodai_priem!$D$4:$D$564,1,FALSE)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VLOOKUP(B648,Kodai_priem!$D$4:$D$564,1,FALSE)</f>
        <v>#N/A</v>
      </c>
      <c r="F648" s="115"/>
      <c r="G648" s="115"/>
      <c r="H648" s="39"/>
      <c r="I648" s="115"/>
      <c r="J648" s="115"/>
      <c r="K648" s="115"/>
      <c r="L648" s="115"/>
      <c r="M648" s="115"/>
      <c r="N648" s="116"/>
      <c r="O648" s="117"/>
      <c r="P648" s="118"/>
      <c r="Q648" s="115"/>
      <c r="R648" s="115"/>
      <c r="S648" s="117" t="str">
        <f t="shared" si="102"/>
        <v>nepildyti</v>
      </c>
      <c r="T648" s="114" t="str">
        <f t="shared" si="10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VLOOKUP(B649,Kodai_priem!$D$4:$D$564,1,FALSE)</f>
        <v>#N/A</v>
      </c>
      <c r="F649" s="115"/>
      <c r="G649" s="115"/>
      <c r="H649" s="39"/>
      <c r="I649" s="115"/>
      <c r="J649" s="115"/>
      <c r="K649" s="115"/>
      <c r="L649" s="115"/>
      <c r="M649" s="115"/>
      <c r="N649" s="116"/>
      <c r="O649" s="117"/>
      <c r="P649" s="118"/>
      <c r="Q649" s="115"/>
      <c r="R649" s="115"/>
      <c r="S649" s="117" t="str">
        <f t="shared" si="102"/>
        <v>nepildyti</v>
      </c>
      <c r="T649" s="114" t="str">
        <f t="shared" si="10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3" t="str">
        <f t="shared" si="107"/>
        <v/>
      </c>
      <c r="D650" s="113" t="e">
        <f>VLOOKUP(C650,Kodai_VVG!$C$4:$C$52,1,FALSE)</f>
        <v>#N/A</v>
      </c>
      <c r="E650" s="113" t="e">
        <f>VLOOKUP(B650,Kodai_priem!$D$4:$D$564,1,FALSE)</f>
        <v>#N/A</v>
      </c>
      <c r="F650" s="115"/>
      <c r="G650" s="115"/>
      <c r="H650" s="39"/>
      <c r="I650" s="115"/>
      <c r="J650" s="115"/>
      <c r="K650" s="115"/>
      <c r="L650" s="115"/>
      <c r="M650" s="115"/>
      <c r="N650" s="116"/>
      <c r="O650" s="117"/>
      <c r="P650" s="118"/>
      <c r="Q650" s="115"/>
      <c r="R650" s="115"/>
      <c r="S650" s="117" t="str">
        <f t="shared" si="102"/>
        <v>nepildyti</v>
      </c>
      <c r="T650" s="114" t="str">
        <f t="shared" si="10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3" t="str">
        <f t="shared" si="107"/>
        <v/>
      </c>
      <c r="D651" s="113" t="e">
        <f>VLOOKUP(C651,Kodai_VVG!$C$4:$C$52,1,FALSE)</f>
        <v>#N/A</v>
      </c>
      <c r="E651" s="113" t="e">
        <f>VLOOKUP(B651,Kodai_priem!$D$4:$D$564,1,FALSE)</f>
        <v>#N/A</v>
      </c>
      <c r="F651" s="115"/>
      <c r="G651" s="115"/>
      <c r="H651" s="39"/>
      <c r="I651" s="115"/>
      <c r="J651" s="115"/>
      <c r="K651" s="115"/>
      <c r="L651" s="115"/>
      <c r="M651" s="115"/>
      <c r="N651" s="116"/>
      <c r="O651" s="117"/>
      <c r="P651" s="118"/>
      <c r="Q651" s="115"/>
      <c r="R651" s="115"/>
      <c r="S651" s="117" t="str">
        <f t="shared" si="102"/>
        <v>nepildyti</v>
      </c>
      <c r="T651" s="114" t="str">
        <f t="shared" si="10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3" t="str">
        <f t="shared" si="107"/>
        <v/>
      </c>
      <c r="D652" s="113" t="e">
        <f>VLOOKUP(C652,Kodai_VVG!$C$4:$C$52,1,FALSE)</f>
        <v>#N/A</v>
      </c>
      <c r="E652" s="113" t="e">
        <f>VLOOKUP(B652,Kodai_priem!$D$4:$D$564,1,FALSE)</f>
        <v>#N/A</v>
      </c>
      <c r="F652" s="115"/>
      <c r="G652" s="115"/>
      <c r="H652" s="39"/>
      <c r="I652" s="115"/>
      <c r="J652" s="115"/>
      <c r="K652" s="115"/>
      <c r="L652" s="115"/>
      <c r="M652" s="115"/>
      <c r="N652" s="116"/>
      <c r="O652" s="117"/>
      <c r="P652" s="118"/>
      <c r="Q652" s="115"/>
      <c r="R652" s="115"/>
      <c r="S652" s="117" t="str">
        <f t="shared" ref="S652:T715" si="112">IF($R652="fizinis asmuo","užpildykite","nepildyti")</f>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3" t="str">
        <f t="shared" si="107"/>
        <v/>
      </c>
      <c r="D653" s="113" t="e">
        <f>VLOOKUP(C653,Kodai_VVG!$C$4:$C$52,1,FALSE)</f>
        <v>#N/A</v>
      </c>
      <c r="E653" s="113" t="e">
        <f>VLOOKUP(B653,Kodai_priem!$D$4:$D$564,1,FALSE)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3" t="str">
        <f t="shared" si="107"/>
        <v/>
      </c>
      <c r="D654" s="113" t="e">
        <f>VLOOKUP(C654,Kodai_VVG!$C$4:$C$52,1,FALSE)</f>
        <v>#N/A</v>
      </c>
      <c r="E654" s="113" t="e">
        <f>VLOOKUP(B654,Kodai_priem!$D$4:$D$564,1,FALSE)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VLOOKUP(B655,Kodai_priem!$D$4:$D$564,1,FALSE)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VLOOKUP(B656,Kodai_priem!$D$4:$D$564,1,FALSE)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VLOOKUP(B657,Kodai_priem!$D$4:$D$564,1,FALSE)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VLOOKUP(B658,Kodai_priem!$D$4:$D$564,1,FALSE)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VLOOKUP(B659,Kodai_priem!$D$4:$D$564,1,FALSE)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VLOOKUP(B660,Kodai_priem!$D$4:$D$564,1,FALSE)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VLOOKUP(B661,Kodai_priem!$D$4:$D$564,1,FALSE)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VLOOKUP(B662,Kodai_priem!$D$4:$D$564,1,FALSE)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VLOOKUP(B663,Kodai_priem!$D$4:$D$564,1,FALSE)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VLOOKUP(B664,Kodai_priem!$D$4:$D$564,1,FALSE)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VLOOKUP(B665,Kodai_priem!$D$4:$D$564,1,FALSE)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VLOOKUP(B666,Kodai_priem!$D$4:$D$564,1,FALSE)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VLOOKUP(B667,Kodai_priem!$D$4:$D$564,1,FALSE)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VLOOKUP(B668,Kodai_priem!$D$4:$D$564,1,FALSE)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VLOOKUP(B669,Kodai_priem!$D$4:$D$564,1,FALSE)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VLOOKUP(B670,Kodai_priem!$D$4:$D$564,1,FALSE)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VLOOKUP(B671,Kodai_priem!$D$4:$D$564,1,FALSE)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VLOOKUP(B672,Kodai_priem!$D$4:$D$564,1,FALSE)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VLOOKUP(B673,Kodai_priem!$D$4:$D$564,1,FALSE)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VLOOKUP(B674,Kodai_priem!$D$4:$D$564,1,FALSE)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VLOOKUP(B675,Kodai_priem!$D$4:$D$564,1,FALSE)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VLOOKUP(B676,Kodai_priem!$D$4:$D$564,1,FALSE)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VLOOKUP(B677,Kodai_priem!$D$4:$D$564,1,FALSE)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VLOOKUP(B678,Kodai_priem!$D$4:$D$564,1,FALSE)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VLOOKUP(B679,Kodai_priem!$D$4:$D$564,1,FALSE)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VLOOKUP(B680,Kodai_priem!$D$4:$D$564,1,FALSE)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VLOOKUP(B681,Kodai_priem!$D$4:$D$564,1,FALSE)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VLOOKUP(B682,Kodai_priem!$D$4:$D$564,1,FALSE)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VLOOKUP(B683,Kodai_priem!$D$4:$D$564,1,FALSE)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VLOOKUP(B684,Kodai_priem!$D$4:$D$564,1,FALSE)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VLOOKUP(B685,Kodai_priem!$D$4:$D$564,1,FALSE)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VLOOKUP(B686,Kodai_priem!$D$4:$D$564,1,FALSE)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VLOOKUP(B687,Kodai_priem!$D$4:$D$564,1,FALSE)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VLOOKUP(B688,Kodai_priem!$D$4:$D$564,1,FALSE)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VLOOKUP(B689,Kodai_priem!$D$4:$D$564,1,FALSE)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VLOOKUP(B690,Kodai_priem!$D$4:$D$564,1,FALSE)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VLOOKUP(B691,Kodai_priem!$D$4:$D$564,1,FALSE)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VLOOKUP(B692,Kodai_priem!$D$4:$D$564,1,FALSE)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3" t="str">
        <f t="shared" si="107"/>
        <v/>
      </c>
      <c r="D693" s="113" t="e">
        <f>VLOOKUP(C693,Kodai_VVG!$C$4:$C$52,1,FALSE)</f>
        <v>#N/A</v>
      </c>
      <c r="E693" s="113" t="e">
        <f>VLOOKUP(B693,Kodai_priem!$D$4:$D$564,1,FALSE)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3" t="str">
        <f t="shared" si="107"/>
        <v/>
      </c>
      <c r="D694" s="113" t="e">
        <f>VLOOKUP(C694,Kodai_VVG!$C$4:$C$52,1,FALSE)</f>
        <v>#N/A</v>
      </c>
      <c r="E694" s="113" t="e">
        <f>VLOOKUP(B694,Kodai_priem!$D$4:$D$564,1,FALSE)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3" t="str">
        <f t="shared" si="107"/>
        <v/>
      </c>
      <c r="D695" s="113" t="e">
        <f>VLOOKUP(C695,Kodai_VVG!$C$4:$C$52,1,FALSE)</f>
        <v>#N/A</v>
      </c>
      <c r="E695" s="113" t="e">
        <f>VLOOKUP(B695,Kodai_priem!$D$4:$D$564,1,FALSE)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3" t="str">
        <f t="shared" si="107"/>
        <v/>
      </c>
      <c r="D696" s="113" t="e">
        <f>VLOOKUP(C696,Kodai_VVG!$C$4:$C$52,1,FALSE)</f>
        <v>#N/A</v>
      </c>
      <c r="E696" s="113" t="e">
        <f>VLOOKUP(B696,Kodai_priem!$D$4:$D$564,1,FALSE)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3" t="str">
        <f t="shared" ref="C697:C755" si="117">LEFT(K697,4)</f>
        <v/>
      </c>
      <c r="D697" s="113" t="e">
        <f>VLOOKUP(C697,Kodai_VVG!$C$4:$C$52,1,FALSE)</f>
        <v>#N/A</v>
      </c>
      <c r="E697" s="113" t="e">
        <f>VLOOKUP(B697,Kodai_priem!$D$4:$D$564,1,FALSE)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VLOOKUP(B698,Kodai_priem!$D$4:$D$564,1,FALSE)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VLOOKUP(B699,Kodai_priem!$D$4:$D$564,1,FALSE)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VLOOKUP(B700,Kodai_priem!$D$4:$D$564,1,FALSE)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VLOOKUP(B701,Kodai_priem!$D$4:$D$564,1,FALSE)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VLOOKUP(B702,Kodai_priem!$D$4:$D$564,1,FALSE)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VLOOKUP(B703,Kodai_priem!$D$4:$D$564,1,FALSE)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VLOOKUP(B704,Kodai_priem!$D$4:$D$564,1,FALSE)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VLOOKUP(B705,Kodai_priem!$D$4:$D$564,1,FALSE)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VLOOKUP(B706,Kodai_priem!$D$4:$D$564,1,FALSE)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VLOOKUP(B707,Kodai_priem!$D$4:$D$564,1,FALSE)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VLOOKUP(B708,Kodai_priem!$D$4:$D$564,1,FALSE)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VLOOKUP(B709,Kodai_priem!$D$4:$D$564,1,FALSE)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VLOOKUP(B710,Kodai_priem!$D$4:$D$564,1,FALSE)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VLOOKUP(B711,Kodai_priem!$D$4:$D$564,1,FALSE)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VLOOKUP(B712,Kodai_priem!$D$4:$D$564,1,FALSE)</f>
        <v>#N/A</v>
      </c>
      <c r="F712" s="115"/>
      <c r="G712" s="115"/>
      <c r="H712" s="39"/>
      <c r="I712" s="115"/>
      <c r="J712" s="115"/>
      <c r="K712" s="115"/>
      <c r="L712" s="115"/>
      <c r="M712" s="115"/>
      <c r="N712" s="116"/>
      <c r="O712" s="117"/>
      <c r="P712" s="118"/>
      <c r="Q712" s="115"/>
      <c r="R712" s="115"/>
      <c r="S712" s="117" t="str">
        <f t="shared" si="112"/>
        <v>nepildyti</v>
      </c>
      <c r="T712" s="114" t="str">
        <f t="shared" si="11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VLOOKUP(B713,Kodai_priem!$D$4:$D$564,1,FALSE)</f>
        <v>#N/A</v>
      </c>
      <c r="F713" s="115"/>
      <c r="G713" s="115"/>
      <c r="H713" s="39"/>
      <c r="I713" s="115"/>
      <c r="J713" s="115"/>
      <c r="K713" s="115"/>
      <c r="L713" s="115"/>
      <c r="M713" s="115"/>
      <c r="N713" s="116"/>
      <c r="O713" s="117"/>
      <c r="P713" s="118"/>
      <c r="Q713" s="115"/>
      <c r="R713" s="115"/>
      <c r="S713" s="117" t="str">
        <f t="shared" si="112"/>
        <v>nepildyti</v>
      </c>
      <c r="T713" s="114" t="str">
        <f t="shared" si="11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3" t="str">
        <f t="shared" si="117"/>
        <v/>
      </c>
      <c r="D714" s="113" t="e">
        <f>VLOOKUP(C714,Kodai_VVG!$C$4:$C$52,1,FALSE)</f>
        <v>#N/A</v>
      </c>
      <c r="E714" s="113" t="e">
        <f>VLOOKUP(B714,Kodai_priem!$D$4:$D$564,1,FALSE)</f>
        <v>#N/A</v>
      </c>
      <c r="F714" s="115"/>
      <c r="G714" s="115"/>
      <c r="H714" s="39"/>
      <c r="I714" s="115"/>
      <c r="J714" s="115"/>
      <c r="K714" s="115"/>
      <c r="L714" s="115"/>
      <c r="M714" s="115"/>
      <c r="N714" s="116"/>
      <c r="O714" s="117"/>
      <c r="P714" s="118"/>
      <c r="Q714" s="115"/>
      <c r="R714" s="115"/>
      <c r="S714" s="117" t="str">
        <f t="shared" si="112"/>
        <v>nepildyti</v>
      </c>
      <c r="T714" s="114" t="str">
        <f t="shared" si="11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3" t="str">
        <f t="shared" si="117"/>
        <v/>
      </c>
      <c r="D715" s="113" t="e">
        <f>VLOOKUP(C715,Kodai_VVG!$C$4:$C$52,1,FALSE)</f>
        <v>#N/A</v>
      </c>
      <c r="E715" s="113" t="e">
        <f>VLOOKUP(B715,Kodai_priem!$D$4:$D$564,1,FALSE)</f>
        <v>#N/A</v>
      </c>
      <c r="F715" s="115"/>
      <c r="G715" s="115"/>
      <c r="H715" s="39"/>
      <c r="I715" s="115"/>
      <c r="J715" s="115"/>
      <c r="K715" s="115"/>
      <c r="L715" s="115"/>
      <c r="M715" s="115"/>
      <c r="N715" s="116"/>
      <c r="O715" s="117"/>
      <c r="P715" s="118"/>
      <c r="Q715" s="115"/>
      <c r="R715" s="115"/>
      <c r="S715" s="117" t="str">
        <f t="shared" si="112"/>
        <v>nepildyti</v>
      </c>
      <c r="T715" s="114" t="str">
        <f t="shared" si="11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3" t="str">
        <f t="shared" si="117"/>
        <v/>
      </c>
      <c r="D716" s="113" t="e">
        <f>VLOOKUP(C716,Kodai_VVG!$C$4:$C$52,1,FALSE)</f>
        <v>#N/A</v>
      </c>
      <c r="E716" s="113" t="e">
        <f>VLOOKUP(B716,Kodai_priem!$D$4:$D$564,1,FALSE)</f>
        <v>#N/A</v>
      </c>
      <c r="F716" s="115"/>
      <c r="G716" s="115"/>
      <c r="H716" s="39"/>
      <c r="I716" s="115"/>
      <c r="J716" s="115"/>
      <c r="K716" s="115"/>
      <c r="L716" s="115"/>
      <c r="M716" s="115"/>
      <c r="N716" s="116"/>
      <c r="O716" s="117"/>
      <c r="P716" s="118"/>
      <c r="Q716" s="115"/>
      <c r="R716" s="115"/>
      <c r="S716" s="117" t="str">
        <f t="shared" ref="S716:T779" si="122">IF($R716="fizinis asmuo","užpildykite","nepildyti")</f>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3" t="str">
        <f t="shared" si="117"/>
        <v/>
      </c>
      <c r="D717" s="113" t="e">
        <f>VLOOKUP(C717,Kodai_VVG!$C$4:$C$52,1,FALSE)</f>
        <v>#N/A</v>
      </c>
      <c r="E717" s="113" t="e">
        <f>VLOOKUP(B717,Kodai_priem!$D$4:$D$564,1,FALSE)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3" t="str">
        <f t="shared" si="117"/>
        <v/>
      </c>
      <c r="D718" s="113" t="e">
        <f>VLOOKUP(C718,Kodai_VVG!$C$4:$C$52,1,FALSE)</f>
        <v>#N/A</v>
      </c>
      <c r="E718" s="113" t="e">
        <f>VLOOKUP(B718,Kodai_priem!$D$4:$D$564,1,FALSE)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VLOOKUP(B719,Kodai_priem!$D$4:$D$564,1,FALSE)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VLOOKUP(B720,Kodai_priem!$D$4:$D$564,1,FALSE)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VLOOKUP(B721,Kodai_priem!$D$4:$D$564,1,FALSE)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VLOOKUP(B722,Kodai_priem!$D$4:$D$564,1,FALSE)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VLOOKUP(B723,Kodai_priem!$D$4:$D$564,1,FALSE)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VLOOKUP(B724,Kodai_priem!$D$4:$D$564,1,FALSE)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VLOOKUP(B725,Kodai_priem!$D$4:$D$564,1,FALSE)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VLOOKUP(B726,Kodai_priem!$D$4:$D$564,1,FALSE)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VLOOKUP(B727,Kodai_priem!$D$4:$D$564,1,FALSE)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VLOOKUP(B728,Kodai_priem!$D$4:$D$564,1,FALSE)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VLOOKUP(B729,Kodai_priem!$D$4:$D$564,1,FALSE)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VLOOKUP(B730,Kodai_priem!$D$4:$D$564,1,FALSE)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VLOOKUP(B731,Kodai_priem!$D$4:$D$564,1,FALSE)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VLOOKUP(B732,Kodai_priem!$D$4:$D$564,1,FALSE)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VLOOKUP(B733,Kodai_priem!$D$4:$D$564,1,FALSE)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VLOOKUP(B734,Kodai_priem!$D$4:$D$564,1,FALSE)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VLOOKUP(B735,Kodai_priem!$D$4:$D$564,1,FALSE)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VLOOKUP(B736,Kodai_priem!$D$4:$D$564,1,FALSE)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VLOOKUP(B737,Kodai_priem!$D$4:$D$564,1,FALSE)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VLOOKUP(B738,Kodai_priem!$D$4:$D$564,1,FALSE)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VLOOKUP(B739,Kodai_priem!$D$4:$D$564,1,FALSE)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VLOOKUP(B740,Kodai_priem!$D$4:$D$564,1,FALSE)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VLOOKUP(B741,Kodai_priem!$D$4:$D$564,1,FALSE)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VLOOKUP(B742,Kodai_priem!$D$4:$D$564,1,FALSE)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VLOOKUP(B743,Kodai_priem!$D$4:$D$564,1,FALSE)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VLOOKUP(B744,Kodai_priem!$D$4:$D$564,1,FALSE)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VLOOKUP(B745,Kodai_priem!$D$4:$D$564,1,FALSE)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VLOOKUP(B746,Kodai_priem!$D$4:$D$564,1,FALSE)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VLOOKUP(B747,Kodai_priem!$D$4:$D$564,1,FALSE)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VLOOKUP(B748,Kodai_priem!$D$4:$D$564,1,FALSE)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VLOOKUP(B749,Kodai_priem!$D$4:$D$564,1,FALSE)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VLOOKUP(B750,Kodai_priem!$D$4:$D$564,1,FALSE)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VLOOKUP(B751,Kodai_priem!$D$4:$D$564,1,FALSE)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3" t="str">
        <f t="shared" si="117"/>
        <v/>
      </c>
      <c r="D752" s="113" t="e">
        <f>VLOOKUP(C752,Kodai_VVG!$C$4:$C$52,1,FALSE)</f>
        <v>#N/A</v>
      </c>
      <c r="E752" s="113" t="e">
        <f>VLOOKUP(B752,Kodai_priem!$D$4:$D$564,1,FALSE)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3" t="str">
        <f t="shared" si="117"/>
        <v/>
      </c>
      <c r="D753" s="113" t="e">
        <f>VLOOKUP(C753,Kodai_VVG!$C$4:$C$52,1,FALSE)</f>
        <v>#N/A</v>
      </c>
      <c r="E753" s="113" t="e">
        <f>VLOOKUP(B753,Kodai_priem!$D$4:$D$564,1,FALSE)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3" t="str">
        <f t="shared" si="117"/>
        <v/>
      </c>
      <c r="D754" s="113" t="e">
        <f>VLOOKUP(C754,Kodai_VVG!$C$4:$C$52,1,FALSE)</f>
        <v>#N/A</v>
      </c>
      <c r="E754" s="113" t="e">
        <f>VLOOKUP(B754,Kodai_priem!$D$4:$D$564,1,FALSE)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3" t="str">
        <f t="shared" si="117"/>
        <v/>
      </c>
      <c r="D755" s="113" t="e">
        <f>VLOOKUP(C755,Kodai_VVG!$C$4:$C$52,1,FALSE)</f>
        <v>#N/A</v>
      </c>
      <c r="E755" s="113" t="e">
        <f>VLOOKUP(B755,Kodai_priem!$D$4:$D$564,1,FALSE)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3" t="str">
        <f t="shared" ref="C756:C803" si="127">LEFT(K756,4)</f>
        <v/>
      </c>
      <c r="D756" s="113" t="e">
        <f>VLOOKUP(C756,Kodai_VVG!$C$4:$C$52,1,FALSE)</f>
        <v>#N/A</v>
      </c>
      <c r="E756" s="113" t="e">
        <f>VLOOKUP(B756,Kodai_priem!$D$4:$D$564,1,FALSE)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VLOOKUP(B757,Kodai_priem!$D$4:$D$564,1,FALSE)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VLOOKUP(B758,Kodai_priem!$D$4:$D$564,1,FALSE)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VLOOKUP(B759,Kodai_priem!$D$4:$D$564,1,FALSE)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VLOOKUP(B760,Kodai_priem!$D$4:$D$564,1,FALSE)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VLOOKUP(B761,Kodai_priem!$D$4:$D$564,1,FALSE)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VLOOKUP(B762,Kodai_priem!$D$4:$D$564,1,FALSE)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VLOOKUP(B763,Kodai_priem!$D$4:$D$564,1,FALSE)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VLOOKUP(B764,Kodai_priem!$D$4:$D$564,1,FALSE)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VLOOKUP(B765,Kodai_priem!$D$4:$D$564,1,FALSE)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VLOOKUP(B766,Kodai_priem!$D$4:$D$564,1,FALSE)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VLOOKUP(B767,Kodai_priem!$D$4:$D$564,1,FALSE)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VLOOKUP(B768,Kodai_priem!$D$4:$D$564,1,FALSE)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VLOOKUP(B769,Kodai_priem!$D$4:$D$564,1,FALSE)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VLOOKUP(B770,Kodai_priem!$D$4:$D$564,1,FALSE)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VLOOKUP(B771,Kodai_priem!$D$4:$D$564,1,FALSE)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VLOOKUP(B772,Kodai_priem!$D$4:$D$564,1,FALSE)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VLOOKUP(B773,Kodai_priem!$D$4:$D$564,1,FALSE)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VLOOKUP(B774,Kodai_priem!$D$4:$D$564,1,FALSE)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VLOOKUP(B775,Kodai_priem!$D$4:$D$564,1,FALSE)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VLOOKUP(B776,Kodai_priem!$D$4:$D$564,1,FALSE)</f>
        <v>#N/A</v>
      </c>
      <c r="F776" s="115"/>
      <c r="G776" s="115"/>
      <c r="H776" s="39"/>
      <c r="I776" s="115"/>
      <c r="J776" s="115"/>
      <c r="K776" s="115"/>
      <c r="L776" s="115"/>
      <c r="M776" s="115"/>
      <c r="N776" s="116"/>
      <c r="O776" s="117"/>
      <c r="P776" s="118"/>
      <c r="Q776" s="115"/>
      <c r="R776" s="115"/>
      <c r="S776" s="117" t="str">
        <f t="shared" si="122"/>
        <v>nepildyti</v>
      </c>
      <c r="T776" s="114" t="str">
        <f t="shared" si="12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VLOOKUP(B777,Kodai_priem!$D$4:$D$564,1,FALSE)</f>
        <v>#N/A</v>
      </c>
      <c r="F777" s="115"/>
      <c r="G777" s="115"/>
      <c r="H777" s="39"/>
      <c r="I777" s="115"/>
      <c r="J777" s="115"/>
      <c r="K777" s="115"/>
      <c r="L777" s="115"/>
      <c r="M777" s="115"/>
      <c r="N777" s="116"/>
      <c r="O777" s="117"/>
      <c r="P777" s="118"/>
      <c r="Q777" s="115"/>
      <c r="R777" s="115"/>
      <c r="S777" s="117" t="str">
        <f t="shared" si="122"/>
        <v>nepildyti</v>
      </c>
      <c r="T777" s="114" t="str">
        <f t="shared" si="12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3" t="str">
        <f t="shared" si="127"/>
        <v/>
      </c>
      <c r="D778" s="113" t="e">
        <f>VLOOKUP(C778,Kodai_VVG!$C$4:$C$52,1,FALSE)</f>
        <v>#N/A</v>
      </c>
      <c r="E778" s="113" t="e">
        <f>VLOOKUP(B778,Kodai_priem!$D$4:$D$564,1,FALSE)</f>
        <v>#N/A</v>
      </c>
      <c r="F778" s="115"/>
      <c r="G778" s="115"/>
      <c r="H778" s="39"/>
      <c r="I778" s="115"/>
      <c r="J778" s="115"/>
      <c r="K778" s="115"/>
      <c r="L778" s="115"/>
      <c r="M778" s="115"/>
      <c r="N778" s="116"/>
      <c r="O778" s="117"/>
      <c r="P778" s="118"/>
      <c r="Q778" s="115"/>
      <c r="R778" s="115"/>
      <c r="S778" s="117" t="str">
        <f t="shared" si="122"/>
        <v>nepildyti</v>
      </c>
      <c r="T778" s="114" t="str">
        <f t="shared" si="12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3" t="str">
        <f t="shared" si="127"/>
        <v/>
      </c>
      <c r="D779" s="113" t="e">
        <f>VLOOKUP(C779,Kodai_VVG!$C$4:$C$52,1,FALSE)</f>
        <v>#N/A</v>
      </c>
      <c r="E779" s="113" t="e">
        <f>VLOOKUP(B779,Kodai_priem!$D$4:$D$564,1,FALSE)</f>
        <v>#N/A</v>
      </c>
      <c r="F779" s="115"/>
      <c r="G779" s="115"/>
      <c r="H779" s="39"/>
      <c r="I779" s="115"/>
      <c r="J779" s="115"/>
      <c r="K779" s="115"/>
      <c r="L779" s="115"/>
      <c r="M779" s="115"/>
      <c r="N779" s="116"/>
      <c r="O779" s="117"/>
      <c r="P779" s="118"/>
      <c r="Q779" s="115"/>
      <c r="R779" s="115"/>
      <c r="S779" s="117" t="str">
        <f t="shared" si="122"/>
        <v>nepildyti</v>
      </c>
      <c r="T779" s="114" t="str">
        <f t="shared" si="12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3" t="str">
        <f t="shared" si="127"/>
        <v/>
      </c>
      <c r="D780" s="113" t="e">
        <f>VLOOKUP(C780,Kodai_VVG!$C$4:$C$52,1,FALSE)</f>
        <v>#N/A</v>
      </c>
      <c r="E780" s="113" t="e">
        <f>VLOOKUP(B780,Kodai_priem!$D$4:$D$564,1,FALSE)</f>
        <v>#N/A</v>
      </c>
      <c r="F780" s="115"/>
      <c r="G780" s="115"/>
      <c r="H780" s="39"/>
      <c r="I780" s="115"/>
      <c r="J780" s="115"/>
      <c r="K780" s="115"/>
      <c r="L780" s="115"/>
      <c r="M780" s="115"/>
      <c r="N780" s="116"/>
      <c r="O780" s="117"/>
      <c r="P780" s="118"/>
      <c r="Q780" s="115"/>
      <c r="R780" s="115"/>
      <c r="S780" s="117" t="str">
        <f t="shared" ref="S780:T843" si="132">IF($R780="fizinis asmuo","užpildykite","nepildyti")</f>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3" t="str">
        <f t="shared" si="127"/>
        <v/>
      </c>
      <c r="D781" s="113" t="e">
        <f>VLOOKUP(C781,Kodai_VVG!$C$4:$C$52,1,FALSE)</f>
        <v>#N/A</v>
      </c>
      <c r="E781" s="113" t="e">
        <f>VLOOKUP(B781,Kodai_priem!$D$4:$D$564,1,FALSE)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3" t="str">
        <f t="shared" si="127"/>
        <v/>
      </c>
      <c r="D782" s="113" t="e">
        <f>VLOOKUP(C782,Kodai_VVG!$C$4:$C$52,1,FALSE)</f>
        <v>#N/A</v>
      </c>
      <c r="E782" s="113" t="e">
        <f>VLOOKUP(B782,Kodai_priem!$D$4:$D$564,1,FALSE)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VLOOKUP(B783,Kodai_priem!$D$4:$D$564,1,FALSE)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VLOOKUP(B784,Kodai_priem!$D$4:$D$564,1,FALSE)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VLOOKUP(B785,Kodai_priem!$D$4:$D$564,1,FALSE)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VLOOKUP(B786,Kodai_priem!$D$4:$D$564,1,FALSE)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VLOOKUP(B787,Kodai_priem!$D$4:$D$564,1,FALSE)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VLOOKUP(B788,Kodai_priem!$D$4:$D$564,1,FALSE)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VLOOKUP(B789,Kodai_priem!$D$4:$D$564,1,FALSE)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VLOOKUP(B790,Kodai_priem!$D$4:$D$564,1,FALSE)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VLOOKUP(B791,Kodai_priem!$D$4:$D$564,1,FALSE)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VLOOKUP(B792,Kodai_priem!$D$4:$D$564,1,FALSE)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VLOOKUP(B793,Kodai_priem!$D$4:$D$564,1,FALSE)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VLOOKUP(B794,Kodai_priem!$D$4:$D$564,1,FALSE)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VLOOKUP(B795,Kodai_priem!$D$4:$D$564,1,FALSE)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VLOOKUP(B796,Kodai_priem!$D$4:$D$564,1,FALSE)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VLOOKUP(B797,Kodai_priem!$D$4:$D$564,1,FALSE)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VLOOKUP(B798,Kodai_priem!$D$4:$D$564,1,FALSE)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VLOOKUP(B799,Kodai_priem!$D$4:$D$564,1,FALSE)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3" t="str">
        <f t="shared" si="127"/>
        <v/>
      </c>
      <c r="D800" s="113" t="e">
        <f>VLOOKUP(C800,Kodai_VVG!$C$4:$C$52,1,FALSE)</f>
        <v>#N/A</v>
      </c>
      <c r="E800" s="113" t="e">
        <f>VLOOKUP(B800,Kodai_priem!$D$4:$D$564,1,FALSE)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3" t="str">
        <f t="shared" si="127"/>
        <v/>
      </c>
      <c r="D801" s="113" t="e">
        <f>VLOOKUP(C801,Kodai_VVG!$C$4:$C$52,1,FALSE)</f>
        <v>#N/A</v>
      </c>
      <c r="E801" s="113" t="e">
        <f>VLOOKUP(B801,Kodai_priem!$D$4:$D$564,1,FALSE)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3" t="str">
        <f t="shared" si="127"/>
        <v/>
      </c>
      <c r="D802" s="113" t="e">
        <f>VLOOKUP(C802,Kodai_VVG!$C$4:$C$52,1,FALSE)</f>
        <v>#N/A</v>
      </c>
      <c r="E802" s="113" t="e">
        <f>VLOOKUP(B802,Kodai_priem!$D$4:$D$564,1,FALSE)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3" t="str">
        <f t="shared" si="127"/>
        <v/>
      </c>
      <c r="D803" s="113" t="e">
        <f>VLOOKUP(C803,Kodai_VVG!$C$4:$C$52,1,FALSE)</f>
        <v>#N/A</v>
      </c>
      <c r="E803" s="113" t="e">
        <f>VLOOKUP(B803,Kodai_priem!$D$4:$D$564,1,FALSE)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3" t="str">
        <f t="shared" ref="C804:C846" si="137">LEFT(K804,4)</f>
        <v/>
      </c>
      <c r="D804" s="113" t="e">
        <f>VLOOKUP(C804,Kodai_VVG!$C$4:$C$52,1,FALSE)</f>
        <v>#N/A</v>
      </c>
      <c r="E804" s="113" t="e">
        <f>VLOOKUP(B804,Kodai_priem!$D$4:$D$564,1,FALSE)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VLOOKUP(B805,Kodai_priem!$D$4:$D$564,1,FALSE)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VLOOKUP(B806,Kodai_priem!$D$4:$D$564,1,FALSE)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VLOOKUP(B807,Kodai_priem!$D$4:$D$564,1,FALSE)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VLOOKUP(B808,Kodai_priem!$D$4:$D$564,1,FALSE)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VLOOKUP(B809,Kodai_priem!$D$4:$D$564,1,FALSE)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VLOOKUP(B810,Kodai_priem!$D$4:$D$564,1,FALSE)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VLOOKUP(B811,Kodai_priem!$D$4:$D$564,1,FALSE)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VLOOKUP(B812,Kodai_priem!$D$4:$D$564,1,FALSE)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VLOOKUP(B813,Kodai_priem!$D$4:$D$564,1,FALSE)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VLOOKUP(B814,Kodai_priem!$D$4:$D$564,1,FALSE)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VLOOKUP(B815,Kodai_priem!$D$4:$D$564,1,FALSE)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VLOOKUP(B816,Kodai_priem!$D$4:$D$564,1,FALSE)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VLOOKUP(B817,Kodai_priem!$D$4:$D$564,1,FALSE)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VLOOKUP(B818,Kodai_priem!$D$4:$D$564,1,FALSE)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VLOOKUP(B819,Kodai_priem!$D$4:$D$564,1,FALSE)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VLOOKUP(B820,Kodai_priem!$D$4:$D$564,1,FALSE)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VLOOKUP(B821,Kodai_priem!$D$4:$D$564,1,FALSE)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VLOOKUP(B822,Kodai_priem!$D$4:$D$564,1,FALSE)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VLOOKUP(B823,Kodai_priem!$D$4:$D$564,1,FALSE)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VLOOKUP(B824,Kodai_priem!$D$4:$D$564,1,FALSE)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VLOOKUP(B825,Kodai_priem!$D$4:$D$564,1,FALSE)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VLOOKUP(B826,Kodai_priem!$D$4:$D$564,1,FALSE)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VLOOKUP(B827,Kodai_priem!$D$4:$D$564,1,FALSE)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VLOOKUP(B828,Kodai_priem!$D$4:$D$564,1,FALSE)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VLOOKUP(B829,Kodai_priem!$D$4:$D$564,1,FALSE)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VLOOKUP(B830,Kodai_priem!$D$4:$D$564,1,FALSE)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VLOOKUP(B831,Kodai_priem!$D$4:$D$564,1,FALSE)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VLOOKUP(B832,Kodai_priem!$D$4:$D$564,1,FALSE)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VLOOKUP(B833,Kodai_priem!$D$4:$D$564,1,FALSE)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VLOOKUP(B834,Kodai_priem!$D$4:$D$564,1,FALSE)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VLOOKUP(B835,Kodai_priem!$D$4:$D$564,1,FALSE)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VLOOKUP(B836,Kodai_priem!$D$4:$D$564,1,FALSE)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VLOOKUP(B837,Kodai_priem!$D$4:$D$564,1,FALSE)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VLOOKUP(B838,Kodai_priem!$D$4:$D$564,1,FALSE)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VLOOKUP(B839,Kodai_priem!$D$4:$D$564,1,FALSE)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VLOOKUP(B840,Kodai_priem!$D$4:$D$564,1,FALSE)</f>
        <v>#N/A</v>
      </c>
      <c r="F840" s="115"/>
      <c r="G840" s="115"/>
      <c r="H840" s="39"/>
      <c r="I840" s="115"/>
      <c r="J840" s="115"/>
      <c r="K840" s="115"/>
      <c r="L840" s="115"/>
      <c r="M840" s="115"/>
      <c r="N840" s="116"/>
      <c r="O840" s="117"/>
      <c r="P840" s="118"/>
      <c r="Q840" s="115"/>
      <c r="R840" s="115"/>
      <c r="S840" s="117" t="str">
        <f t="shared" si="132"/>
        <v>nepildyti</v>
      </c>
      <c r="T840" s="114" t="str">
        <f t="shared" si="13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VLOOKUP(B841,Kodai_priem!$D$4:$D$564,1,FALSE)</f>
        <v>#N/A</v>
      </c>
      <c r="F841" s="115"/>
      <c r="G841" s="115"/>
      <c r="H841" s="39"/>
      <c r="I841" s="115"/>
      <c r="J841" s="115"/>
      <c r="K841" s="115"/>
      <c r="L841" s="115"/>
      <c r="M841" s="115"/>
      <c r="N841" s="116"/>
      <c r="O841" s="117"/>
      <c r="P841" s="118"/>
      <c r="Q841" s="115"/>
      <c r="R841" s="115"/>
      <c r="S841" s="117" t="str">
        <f t="shared" si="132"/>
        <v>nepildyti</v>
      </c>
      <c r="T841" s="114" t="str">
        <f t="shared" si="13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3" t="str">
        <f t="shared" si="137"/>
        <v/>
      </c>
      <c r="D842" s="113" t="e">
        <f>VLOOKUP(C842,Kodai_VVG!$C$4:$C$52,1,FALSE)</f>
        <v>#N/A</v>
      </c>
      <c r="E842" s="113" t="e">
        <f>VLOOKUP(B842,Kodai_priem!$D$4:$D$564,1,FALSE)</f>
        <v>#N/A</v>
      </c>
      <c r="F842" s="115"/>
      <c r="G842" s="115"/>
      <c r="H842" s="39"/>
      <c r="I842" s="115"/>
      <c r="J842" s="115"/>
      <c r="K842" s="115"/>
      <c r="L842" s="115"/>
      <c r="M842" s="115"/>
      <c r="N842" s="116"/>
      <c r="O842" s="117"/>
      <c r="P842" s="118"/>
      <c r="Q842" s="115"/>
      <c r="R842" s="115"/>
      <c r="S842" s="117" t="str">
        <f t="shared" si="132"/>
        <v>nepildyti</v>
      </c>
      <c r="T842" s="114" t="str">
        <f t="shared" si="13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3" t="str">
        <f t="shared" si="137"/>
        <v/>
      </c>
      <c r="D843" s="113" t="e">
        <f>VLOOKUP(C843,Kodai_VVG!$C$4:$C$52,1,FALSE)</f>
        <v>#N/A</v>
      </c>
      <c r="E843" s="113" t="e">
        <f>VLOOKUP(B843,Kodai_priem!$D$4:$D$564,1,FALSE)</f>
        <v>#N/A</v>
      </c>
      <c r="F843" s="115"/>
      <c r="G843" s="115"/>
      <c r="H843" s="39"/>
      <c r="I843" s="115"/>
      <c r="J843" s="115"/>
      <c r="K843" s="115"/>
      <c r="L843" s="115"/>
      <c r="M843" s="115"/>
      <c r="N843" s="116"/>
      <c r="O843" s="117"/>
      <c r="P843" s="118"/>
      <c r="Q843" s="115"/>
      <c r="R843" s="115"/>
      <c r="S843" s="117" t="str">
        <f t="shared" si="132"/>
        <v>nepildyti</v>
      </c>
      <c r="T843" s="114" t="str">
        <f t="shared" si="132"/>
        <v>nepildyti</v>
      </c>
      <c r="U843" s="115"/>
      <c r="V843" s="115"/>
      <c r="W843" s="116"/>
      <c r="X843" s="153"/>
      <c r="Y843" s="153"/>
      <c r="Z843" s="153"/>
      <c r="AA843" s="115"/>
      <c r="AB843" s="115"/>
      <c r="AC843" s="115"/>
      <c r="AD843" s="115"/>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3" t="str">
        <f t="shared" si="137"/>
        <v/>
      </c>
      <c r="D844" s="113" t="e">
        <f>VLOOKUP(C844,Kodai_VVG!$C$4:$C$52,1,FALSE)</f>
        <v>#N/A</v>
      </c>
      <c r="E844" s="113" t="e">
        <f>VLOOKUP(B844,Kodai_priem!$D$4:$D$564,1,FALSE)</f>
        <v>#N/A</v>
      </c>
      <c r="F844" s="115"/>
      <c r="G844" s="115"/>
      <c r="H844" s="39"/>
      <c r="I844" s="115"/>
      <c r="J844" s="115"/>
      <c r="K844" s="115"/>
      <c r="L844" s="115"/>
      <c r="M844" s="115"/>
      <c r="N844" s="116"/>
      <c r="O844" s="117"/>
      <c r="P844" s="118"/>
      <c r="Q844" s="115"/>
      <c r="R844" s="115"/>
      <c r="S844" s="117" t="str">
        <f t="shared" ref="S844:T907" si="142">IF($R844="fizinis asmuo","užpildykite","nepildyti")</f>
        <v>nepildyti</v>
      </c>
      <c r="T844" s="114" t="str">
        <f t="shared" si="142"/>
        <v>nepildyti</v>
      </c>
      <c r="U844" s="115"/>
      <c r="V844" s="115"/>
      <c r="W844" s="116"/>
      <c r="X844" s="153"/>
      <c r="Y844" s="153"/>
      <c r="Z844" s="153"/>
      <c r="AA844" s="115"/>
      <c r="AB844" s="115"/>
      <c r="AC844" s="115"/>
      <c r="AD844" s="115"/>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3" t="str">
        <f t="shared" si="137"/>
        <v/>
      </c>
      <c r="D845" s="113" t="e">
        <f>VLOOKUP(C845,Kodai_VVG!$C$4:$C$52,1,FALSE)</f>
        <v>#N/A</v>
      </c>
      <c r="E845" s="113" t="e">
        <f>VLOOKUP(B845,Kodai_priem!$D$4:$D$564,1,FALSE)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3" t="str">
        <f t="shared" si="137"/>
        <v/>
      </c>
      <c r="D846" s="113" t="e">
        <f>VLOOKUP(C846,Kodai_VVG!$C$4:$C$52,1,FALSE)</f>
        <v>#N/A</v>
      </c>
      <c r="E846" s="113" t="e">
        <f>VLOOKUP(B846,Kodai_priem!$D$4:$D$564,1,FALSE)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3" t="str">
        <f t="shared" ref="C847:C896" si="147">LEFT(K847,4)</f>
        <v/>
      </c>
      <c r="D847" s="113" t="e">
        <f>VLOOKUP(C847,Kodai_VVG!$C$4:$C$52,1,FALSE)</f>
        <v>#N/A</v>
      </c>
      <c r="E847" s="113" t="e">
        <f>VLOOKUP(B847,Kodai_priem!$D$4:$D$564,1,FALSE)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VLOOKUP(B848,Kodai_priem!$D$4:$D$564,1,FALSE)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VLOOKUP(B849,Kodai_priem!$D$4:$D$564,1,FALSE)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VLOOKUP(B850,Kodai_priem!$D$4:$D$564,1,FALSE)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VLOOKUP(B851,Kodai_priem!$D$4:$D$564,1,FALSE)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VLOOKUP(B852,Kodai_priem!$D$4:$D$564,1,FALSE)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VLOOKUP(B853,Kodai_priem!$D$4:$D$564,1,FALSE)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VLOOKUP(B854,Kodai_priem!$D$4:$D$564,1,FALSE)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VLOOKUP(B855,Kodai_priem!$D$4:$D$564,1,FALSE)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VLOOKUP(B856,Kodai_priem!$D$4:$D$564,1,FALSE)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VLOOKUP(B857,Kodai_priem!$D$4:$D$564,1,FALSE)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VLOOKUP(B858,Kodai_priem!$D$4:$D$564,1,FALSE)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VLOOKUP(B859,Kodai_priem!$D$4:$D$564,1,FALSE)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VLOOKUP(B860,Kodai_priem!$D$4:$D$564,1,FALSE)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VLOOKUP(B861,Kodai_priem!$D$4:$D$564,1,FALSE)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VLOOKUP(B862,Kodai_priem!$D$4:$D$564,1,FALSE)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VLOOKUP(B863,Kodai_priem!$D$4:$D$564,1,FALSE)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VLOOKUP(B864,Kodai_priem!$D$4:$D$564,1,FALSE)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VLOOKUP(B865,Kodai_priem!$D$4:$D$564,1,FALSE)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VLOOKUP(B866,Kodai_priem!$D$4:$D$564,1,FALSE)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VLOOKUP(B867,Kodai_priem!$D$4:$D$564,1,FALSE)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VLOOKUP(B868,Kodai_priem!$D$4:$D$564,1,FALSE)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VLOOKUP(B869,Kodai_priem!$D$4:$D$564,1,FALSE)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VLOOKUP(B870,Kodai_priem!$D$4:$D$564,1,FALSE)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VLOOKUP(B871,Kodai_priem!$D$4:$D$564,1,FALSE)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VLOOKUP(B872,Kodai_priem!$D$4:$D$564,1,FALSE)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VLOOKUP(B873,Kodai_priem!$D$4:$D$564,1,FALSE)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VLOOKUP(B874,Kodai_priem!$D$4:$D$564,1,FALSE)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VLOOKUP(B875,Kodai_priem!$D$4:$D$564,1,FALSE)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VLOOKUP(B876,Kodai_priem!$D$4:$D$564,1,FALSE)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VLOOKUP(B877,Kodai_priem!$D$4:$D$564,1,FALSE)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VLOOKUP(B878,Kodai_priem!$D$4:$D$564,1,FALSE)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VLOOKUP(B879,Kodai_priem!$D$4:$D$564,1,FALSE)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VLOOKUP(B880,Kodai_priem!$D$4:$D$564,1,FALSE)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VLOOKUP(B881,Kodai_priem!$D$4:$D$564,1,FALSE)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VLOOKUP(B882,Kodai_priem!$D$4:$D$564,1,FALSE)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VLOOKUP(B883,Kodai_priem!$D$4:$D$564,1,FALSE)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VLOOKUP(B884,Kodai_priem!$D$4:$D$564,1,FALSE)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VLOOKUP(B885,Kodai_priem!$D$4:$D$564,1,FALSE)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VLOOKUP(B886,Kodai_priem!$D$4:$D$564,1,FALSE)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VLOOKUP(B887,Kodai_priem!$D$4:$D$564,1,FALSE)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VLOOKUP(B888,Kodai_priem!$D$4:$D$564,1,FALSE)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VLOOKUP(B889,Kodai_priem!$D$4:$D$564,1,FALSE)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VLOOKUP(B890,Kodai_priem!$D$4:$D$564,1,FALSE)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VLOOKUP(B891,Kodai_priem!$D$4:$D$564,1,FALSE)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VLOOKUP(B892,Kodai_priem!$D$4:$D$564,1,FALSE)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3" t="str">
        <f t="shared" si="147"/>
        <v/>
      </c>
      <c r="D893" s="113" t="e">
        <f>VLOOKUP(C893,Kodai_VVG!$C$4:$C$52,1,FALSE)</f>
        <v>#N/A</v>
      </c>
      <c r="E893" s="113" t="e">
        <f>VLOOKUP(B893,Kodai_priem!$D$4:$D$564,1,FALSE)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3" t="str">
        <f t="shared" si="147"/>
        <v/>
      </c>
      <c r="D894" s="113" t="e">
        <f>VLOOKUP(C894,Kodai_VVG!$C$4:$C$52,1,FALSE)</f>
        <v>#N/A</v>
      </c>
      <c r="E894" s="113" t="e">
        <f>VLOOKUP(B894,Kodai_priem!$D$4:$D$564,1,FALSE)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3" t="str">
        <f t="shared" si="147"/>
        <v/>
      </c>
      <c r="D895" s="113" t="e">
        <f>VLOOKUP(C895,Kodai_VVG!$C$4:$C$52,1,FALSE)</f>
        <v>#N/A</v>
      </c>
      <c r="E895" s="113" t="e">
        <f>VLOOKUP(B895,Kodai_priem!$D$4:$D$564,1,FALSE)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3" t="str">
        <f t="shared" si="147"/>
        <v/>
      </c>
      <c r="D896" s="113" t="e">
        <f>VLOOKUP(C896,Kodai_VVG!$C$4:$C$52,1,FALSE)</f>
        <v>#N/A</v>
      </c>
      <c r="E896" s="113" t="e">
        <f>VLOOKUP(B896,Kodai_priem!$D$4:$D$564,1,FALSE)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3" t="str">
        <f t="shared" ref="C897:C918" si="153">LEFT(K897,4)</f>
        <v/>
      </c>
      <c r="D897" s="113" t="e">
        <f>VLOOKUP(C897,Kodai_VVG!$C$4:$C$52,1,FALSE)</f>
        <v>#N/A</v>
      </c>
      <c r="E897" s="113" t="e">
        <f>VLOOKUP(B897,Kodai_priem!$D$4:$D$564,1,FALSE)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VLOOKUP(B898,Kodai_priem!$D$4:$D$564,1,FALSE)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VLOOKUP(B899,Kodai_priem!$D$4:$D$564,1,FALSE)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VLOOKUP(B900,Kodai_priem!$D$4:$D$564,1,FALSE)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VLOOKUP(B901,Kodai_priem!$D$4:$D$564,1,FALSE)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VLOOKUP(B902,Kodai_priem!$D$4:$D$564,1,FALSE)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VLOOKUP(B903,Kodai_priem!$D$4:$D$564,1,FALSE)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VLOOKUP(B904,Kodai_priem!$D$4:$D$564,1,FALSE)</f>
        <v>#N/A</v>
      </c>
      <c r="F904" s="115"/>
      <c r="G904" s="115"/>
      <c r="H904" s="39"/>
      <c r="I904" s="115"/>
      <c r="J904" s="115"/>
      <c r="K904" s="115"/>
      <c r="L904" s="115"/>
      <c r="M904" s="115"/>
      <c r="N904" s="116"/>
      <c r="O904" s="117"/>
      <c r="P904" s="118"/>
      <c r="Q904" s="115"/>
      <c r="R904" s="115"/>
      <c r="S904" s="117" t="str">
        <f t="shared" si="142"/>
        <v>nepildyti</v>
      </c>
      <c r="T904" s="114" t="str">
        <f t="shared" si="142"/>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VLOOKUP(B905,Kodai_priem!$D$4:$D$564,1,FALSE)</f>
        <v>#N/A</v>
      </c>
      <c r="F905" s="115"/>
      <c r="G905" s="115"/>
      <c r="H905" s="39"/>
      <c r="I905" s="115"/>
      <c r="J905" s="115"/>
      <c r="K905" s="115"/>
      <c r="L905" s="115"/>
      <c r="M905" s="115"/>
      <c r="N905" s="116"/>
      <c r="O905" s="117"/>
      <c r="P905" s="118"/>
      <c r="Q905" s="115"/>
      <c r="R905" s="115"/>
      <c r="S905" s="117" t="str">
        <f t="shared" si="142"/>
        <v>nepildyti</v>
      </c>
      <c r="T905" s="114" t="str">
        <f t="shared" si="142"/>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3" t="str">
        <f t="shared" si="153"/>
        <v/>
      </c>
      <c r="D906" s="113" t="e">
        <f>VLOOKUP(C906,Kodai_VVG!$C$4:$C$52,1,FALSE)</f>
        <v>#N/A</v>
      </c>
      <c r="E906" s="113" t="e">
        <f>VLOOKUP(B906,Kodai_priem!$D$4:$D$564,1,FALSE)</f>
        <v>#N/A</v>
      </c>
      <c r="F906" s="115"/>
      <c r="G906" s="115"/>
      <c r="H906" s="39"/>
      <c r="I906" s="115"/>
      <c r="J906" s="115"/>
      <c r="K906" s="115"/>
      <c r="L906" s="115"/>
      <c r="M906" s="115"/>
      <c r="N906" s="116"/>
      <c r="O906" s="117"/>
      <c r="P906" s="118"/>
      <c r="Q906" s="115"/>
      <c r="R906" s="115"/>
      <c r="S906" s="117" t="str">
        <f t="shared" si="142"/>
        <v>nepildyti</v>
      </c>
      <c r="T906" s="114" t="str">
        <f t="shared" si="142"/>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3" t="str">
        <f t="shared" si="153"/>
        <v/>
      </c>
      <c r="D907" s="113" t="e">
        <f>VLOOKUP(C907,Kodai_VVG!$C$4:$C$52,1,FALSE)</f>
        <v>#N/A</v>
      </c>
      <c r="E907" s="113" t="e">
        <f>VLOOKUP(B907,Kodai_priem!$D$4:$D$564,1,FALSE)</f>
        <v>#N/A</v>
      </c>
      <c r="F907" s="115"/>
      <c r="G907" s="115"/>
      <c r="H907" s="39"/>
      <c r="I907" s="115"/>
      <c r="J907" s="115"/>
      <c r="K907" s="115"/>
      <c r="L907" s="115"/>
      <c r="M907" s="115"/>
      <c r="N907" s="116"/>
      <c r="O907" s="117"/>
      <c r="P907" s="118"/>
      <c r="Q907" s="115"/>
      <c r="R907" s="115"/>
      <c r="S907" s="117" t="str">
        <f t="shared" si="142"/>
        <v>nepildyti</v>
      </c>
      <c r="T907" s="114" t="str">
        <f t="shared" si="142"/>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3" t="str">
        <f t="shared" si="153"/>
        <v/>
      </c>
      <c r="D908" s="113" t="e">
        <f>VLOOKUP(C908,Kodai_VVG!$C$4:$C$52,1,FALSE)</f>
        <v>#N/A</v>
      </c>
      <c r="E908" s="113" t="e">
        <f>VLOOKUP(B908,Kodai_priem!$D$4:$D$564,1,FALSE)</f>
        <v>#N/A</v>
      </c>
      <c r="F908" s="115"/>
      <c r="G908" s="115"/>
      <c r="H908" s="39"/>
      <c r="I908" s="115"/>
      <c r="J908" s="115"/>
      <c r="K908" s="115"/>
      <c r="L908" s="115"/>
      <c r="M908" s="115"/>
      <c r="N908" s="116"/>
      <c r="O908" s="117"/>
      <c r="P908" s="118"/>
      <c r="Q908" s="115"/>
      <c r="R908" s="115"/>
      <c r="S908" s="117" t="str">
        <f t="shared" ref="S908:T971" si="158">IF($R908="fizinis asmuo","užpildykite","nepildyti")</f>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3" t="str">
        <f t="shared" si="153"/>
        <v/>
      </c>
      <c r="D909" s="113" t="e">
        <f>VLOOKUP(C909,Kodai_VVG!$C$4:$C$52,1,FALSE)</f>
        <v>#N/A</v>
      </c>
      <c r="E909" s="113" t="e">
        <f>VLOOKUP(B909,Kodai_priem!$D$4:$D$564,1,FALSE)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3" t="str">
        <f t="shared" si="153"/>
        <v/>
      </c>
      <c r="D910" s="113" t="e">
        <f>VLOOKUP(C910,Kodai_VVG!$C$4:$C$52,1,FALSE)</f>
        <v>#N/A</v>
      </c>
      <c r="E910" s="113" t="e">
        <f>VLOOKUP(B910,Kodai_priem!$D$4:$D$564,1,FALSE)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VLOOKUP(B911,Kodai_priem!$D$4:$D$564,1,FALSE)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VLOOKUP(B912,Kodai_priem!$D$4:$D$564,1,FALSE)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VLOOKUP(B913,Kodai_priem!$D$4:$D$564,1,FALSE)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VLOOKUP(B914,Kodai_priem!$D$4:$D$564,1,FALSE)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3" t="str">
        <f t="shared" si="153"/>
        <v/>
      </c>
      <c r="D915" s="113" t="e">
        <f>VLOOKUP(C915,Kodai_VVG!$C$4:$C$52,1,FALSE)</f>
        <v>#N/A</v>
      </c>
      <c r="E915" s="113" t="e">
        <f>VLOOKUP(B915,Kodai_priem!$D$4:$D$564,1,FALSE)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3" t="str">
        <f t="shared" si="153"/>
        <v/>
      </c>
      <c r="D916" s="113" t="e">
        <f>VLOOKUP(C916,Kodai_VVG!$C$4:$C$52,1,FALSE)</f>
        <v>#N/A</v>
      </c>
      <c r="E916" s="113" t="e">
        <f>VLOOKUP(B916,Kodai_priem!$D$4:$D$564,1,FALSE)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3" t="str">
        <f t="shared" si="153"/>
        <v/>
      </c>
      <c r="D917" s="113" t="e">
        <f>VLOOKUP(C917,Kodai_VVG!$C$4:$C$52,1,FALSE)</f>
        <v>#N/A</v>
      </c>
      <c r="E917" s="113" t="e">
        <f>VLOOKUP(B917,Kodai_priem!$D$4:$D$564,1,FALSE)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3" t="str">
        <f t="shared" si="153"/>
        <v/>
      </c>
      <c r="D918" s="113" t="e">
        <f>VLOOKUP(C918,Kodai_VVG!$C$4:$C$52,1,FALSE)</f>
        <v>#N/A</v>
      </c>
      <c r="E918" s="113" t="e">
        <f>VLOOKUP(B918,Kodai_priem!$D$4:$D$564,1,FALSE)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19" customFormat="1" x14ac:dyDescent="0.25">
      <c r="A919" s="112"/>
      <c r="B919" s="27" t="str">
        <f>CONCATENATE(C919,"-",G919)</f>
        <v>-</v>
      </c>
      <c r="C919" s="113" t="str">
        <f>LEFT(K919,4)</f>
        <v/>
      </c>
      <c r="D919" s="113" t="e">
        <f>VLOOKUP(C919,Kodai_VVG!$C$4:$C$52,1,FALSE)</f>
        <v>#N/A</v>
      </c>
      <c r="E919" s="113" t="e">
        <f>VLOOKUP(B919,Kodai_priem!$D$4:$D$564,1,FALSE)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3" t="str">
        <f t="shared" ref="C920:C983" si="163">LEFT(K920,4)</f>
        <v/>
      </c>
      <c r="D920" s="113" t="e">
        <f>VLOOKUP(C920,Kodai_VVG!$C$4:$C$52,1,FALSE)</f>
        <v>#N/A</v>
      </c>
      <c r="E920" s="113" t="e">
        <f>VLOOKUP(B920,Kodai_priem!$D$4:$D$564,1,FALSE)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VLOOKUP(B921,Kodai_priem!$D$4:$D$564,1,FALSE)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VLOOKUP(B922,Kodai_priem!$D$4:$D$564,1,FALSE)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VLOOKUP(B923,Kodai_priem!$D$4:$D$564,1,FALSE)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VLOOKUP(B924,Kodai_priem!$D$4:$D$564,1,FALSE)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VLOOKUP(B925,Kodai_priem!$D$4:$D$564,1,FALSE)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VLOOKUP(B926,Kodai_priem!$D$4:$D$564,1,FALSE)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VLOOKUP(B927,Kodai_priem!$D$4:$D$564,1,FALSE)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VLOOKUP(B928,Kodai_priem!$D$4:$D$564,1,FALSE)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VLOOKUP(B929,Kodai_priem!$D$4:$D$564,1,FALSE)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VLOOKUP(B930,Kodai_priem!$D$4:$D$564,1,FALSE)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VLOOKUP(B931,Kodai_priem!$D$4:$D$564,1,FALSE)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VLOOKUP(B932,Kodai_priem!$D$4:$D$564,1,FALSE)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VLOOKUP(B933,Kodai_priem!$D$4:$D$564,1,FALSE)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VLOOKUP(B934,Kodai_priem!$D$4:$D$564,1,FALSE)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VLOOKUP(B935,Kodai_priem!$D$4:$D$564,1,FALSE)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VLOOKUP(B936,Kodai_priem!$D$4:$D$564,1,FALSE)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VLOOKUP(B937,Kodai_priem!$D$4:$D$564,1,FALSE)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VLOOKUP(B938,Kodai_priem!$D$4:$D$564,1,FALSE)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VLOOKUP(B939,Kodai_priem!$D$4:$D$564,1,FALSE)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VLOOKUP(B940,Kodai_priem!$D$4:$D$564,1,FALSE)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VLOOKUP(B941,Kodai_priem!$D$4:$D$564,1,FALSE)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VLOOKUP(B942,Kodai_priem!$D$4:$D$564,1,FALSE)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VLOOKUP(B943,Kodai_priem!$D$4:$D$564,1,FALSE)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VLOOKUP(B944,Kodai_priem!$D$4:$D$564,1,FALSE)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VLOOKUP(B945,Kodai_priem!$D$4:$D$564,1,FALSE)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VLOOKUP(B946,Kodai_priem!$D$4:$D$564,1,FALSE)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VLOOKUP(B947,Kodai_priem!$D$4:$D$564,1,FALSE)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VLOOKUP(B948,Kodai_priem!$D$4:$D$564,1,FALSE)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VLOOKUP(B949,Kodai_priem!$D$4:$D$564,1,FALSE)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VLOOKUP(B950,Kodai_priem!$D$4:$D$564,1,FALSE)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VLOOKUP(B951,Kodai_priem!$D$4:$D$564,1,FALSE)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VLOOKUP(B952,Kodai_priem!$D$4:$D$564,1,FALSE)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VLOOKUP(B953,Kodai_priem!$D$4:$D$564,1,FALSE)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VLOOKUP(B954,Kodai_priem!$D$4:$D$564,1,FALSE)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VLOOKUP(B955,Kodai_priem!$D$4:$D$564,1,FALSE)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VLOOKUP(B956,Kodai_priem!$D$4:$D$564,1,FALSE)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VLOOKUP(B957,Kodai_priem!$D$4:$D$564,1,FALSE)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VLOOKUP(B958,Kodai_priem!$D$4:$D$564,1,FALSE)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VLOOKUP(B959,Kodai_priem!$D$4:$D$564,1,FALSE)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VLOOKUP(B960,Kodai_priem!$D$4:$D$564,1,FALSE)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VLOOKUP(B961,Kodai_priem!$D$4:$D$564,1,FALSE)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VLOOKUP(B962,Kodai_priem!$D$4:$D$564,1,FALSE)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VLOOKUP(B963,Kodai_priem!$D$4:$D$564,1,FALSE)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VLOOKUP(B964,Kodai_priem!$D$4:$D$564,1,FALSE)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VLOOKUP(B965,Kodai_priem!$D$4:$D$564,1,FALSE)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VLOOKUP(B966,Kodai_priem!$D$4:$D$564,1,FALSE)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VLOOKUP(B967,Kodai_priem!$D$4:$D$564,1,FALSE)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VLOOKUP(B968,Kodai_priem!$D$4:$D$564,1,FALSE)</f>
        <v>#N/A</v>
      </c>
      <c r="F968" s="115"/>
      <c r="G968" s="115"/>
      <c r="H968" s="39"/>
      <c r="I968" s="115"/>
      <c r="J968" s="115"/>
      <c r="K968" s="115"/>
      <c r="L968" s="115"/>
      <c r="M968" s="115"/>
      <c r="N968" s="116"/>
      <c r="O968" s="117"/>
      <c r="P968" s="118"/>
      <c r="Q968" s="115"/>
      <c r="R968" s="115"/>
      <c r="S968" s="117" t="str">
        <f t="shared" si="158"/>
        <v>nepildyti</v>
      </c>
      <c r="T968" s="114" t="str">
        <f t="shared" si="15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VLOOKUP(B969,Kodai_priem!$D$4:$D$564,1,FALSE)</f>
        <v>#N/A</v>
      </c>
      <c r="F969" s="115"/>
      <c r="G969" s="115"/>
      <c r="H969" s="39"/>
      <c r="I969" s="115"/>
      <c r="J969" s="115"/>
      <c r="K969" s="115"/>
      <c r="L969" s="115"/>
      <c r="M969" s="115"/>
      <c r="N969" s="116"/>
      <c r="O969" s="117"/>
      <c r="P969" s="118"/>
      <c r="Q969" s="115"/>
      <c r="R969" s="115"/>
      <c r="S969" s="117" t="str">
        <f t="shared" si="158"/>
        <v>nepildyti</v>
      </c>
      <c r="T969" s="114" t="str">
        <f t="shared" si="15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3" t="str">
        <f t="shared" si="163"/>
        <v/>
      </c>
      <c r="D970" s="113" t="e">
        <f>VLOOKUP(C970,Kodai_VVG!$C$4:$C$52,1,FALSE)</f>
        <v>#N/A</v>
      </c>
      <c r="E970" s="113" t="e">
        <f>VLOOKUP(B970,Kodai_priem!$D$4:$D$564,1,FALSE)</f>
        <v>#N/A</v>
      </c>
      <c r="F970" s="115"/>
      <c r="G970" s="115"/>
      <c r="H970" s="39"/>
      <c r="I970" s="115"/>
      <c r="J970" s="115"/>
      <c r="K970" s="115"/>
      <c r="L970" s="115"/>
      <c r="M970" s="115"/>
      <c r="N970" s="116"/>
      <c r="O970" s="117"/>
      <c r="P970" s="118"/>
      <c r="Q970" s="115"/>
      <c r="R970" s="115"/>
      <c r="S970" s="117" t="str">
        <f t="shared" si="158"/>
        <v>nepildyti</v>
      </c>
      <c r="T970" s="114" t="str">
        <f t="shared" si="15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3" t="str">
        <f t="shared" si="163"/>
        <v/>
      </c>
      <c r="D971" s="113" t="e">
        <f>VLOOKUP(C971,Kodai_VVG!$C$4:$C$52,1,FALSE)</f>
        <v>#N/A</v>
      </c>
      <c r="E971" s="113" t="e">
        <f>VLOOKUP(B971,Kodai_priem!$D$4:$D$564,1,FALSE)</f>
        <v>#N/A</v>
      </c>
      <c r="F971" s="115"/>
      <c r="G971" s="115"/>
      <c r="H971" s="39"/>
      <c r="I971" s="115"/>
      <c r="J971" s="115"/>
      <c r="K971" s="115"/>
      <c r="L971" s="115"/>
      <c r="M971" s="115"/>
      <c r="N971" s="116"/>
      <c r="O971" s="117"/>
      <c r="P971" s="118"/>
      <c r="Q971" s="115"/>
      <c r="R971" s="115"/>
      <c r="S971" s="117" t="str">
        <f t="shared" si="158"/>
        <v>nepildyti</v>
      </c>
      <c r="T971" s="114" t="str">
        <f t="shared" si="15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3" t="str">
        <f t="shared" si="163"/>
        <v/>
      </c>
      <c r="D972" s="113" t="e">
        <f>VLOOKUP(C972,Kodai_VVG!$C$4:$C$52,1,FALSE)</f>
        <v>#N/A</v>
      </c>
      <c r="E972" s="113" t="e">
        <f>VLOOKUP(B972,Kodai_priem!$D$4:$D$564,1,FALSE)</f>
        <v>#N/A</v>
      </c>
      <c r="F972" s="115"/>
      <c r="G972" s="115"/>
      <c r="H972" s="39"/>
      <c r="I972" s="115"/>
      <c r="J972" s="115"/>
      <c r="K972" s="115"/>
      <c r="L972" s="115"/>
      <c r="M972" s="115"/>
      <c r="N972" s="116"/>
      <c r="O972" s="117"/>
      <c r="P972" s="118"/>
      <c r="Q972" s="115"/>
      <c r="R972" s="115"/>
      <c r="S972" s="117" t="str">
        <f t="shared" ref="S972:T1035" si="168">IF($R972="fizinis asmuo","užpildykite","nepildyti")</f>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3" t="str">
        <f t="shared" si="163"/>
        <v/>
      </c>
      <c r="D973" s="113" t="e">
        <f>VLOOKUP(C973,Kodai_VVG!$C$4:$C$52,1,FALSE)</f>
        <v>#N/A</v>
      </c>
      <c r="E973" s="113" t="e">
        <f>VLOOKUP(B973,Kodai_priem!$D$4:$D$564,1,FALSE)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3" t="str">
        <f t="shared" si="163"/>
        <v/>
      </c>
      <c r="D974" s="113" t="e">
        <f>VLOOKUP(C974,Kodai_VVG!$C$4:$C$52,1,FALSE)</f>
        <v>#N/A</v>
      </c>
      <c r="E974" s="113" t="e">
        <f>VLOOKUP(B974,Kodai_priem!$D$4:$D$564,1,FALSE)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VLOOKUP(B975,Kodai_priem!$D$4:$D$564,1,FALSE)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VLOOKUP(B976,Kodai_priem!$D$4:$D$564,1,FALSE)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VLOOKUP(B977,Kodai_priem!$D$4:$D$564,1,FALSE)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VLOOKUP(B978,Kodai_priem!$D$4:$D$564,1,FALSE)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VLOOKUP(B979,Kodai_priem!$D$4:$D$564,1,FALSE)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3" t="str">
        <f t="shared" si="163"/>
        <v/>
      </c>
      <c r="D980" s="113" t="e">
        <f>VLOOKUP(C980,Kodai_VVG!$C$4:$C$52,1,FALSE)</f>
        <v>#N/A</v>
      </c>
      <c r="E980" s="113" t="e">
        <f>VLOOKUP(B980,Kodai_priem!$D$4:$D$564,1,FALSE)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3" t="str">
        <f t="shared" si="163"/>
        <v/>
      </c>
      <c r="D981" s="113" t="e">
        <f>VLOOKUP(C981,Kodai_VVG!$C$4:$C$52,1,FALSE)</f>
        <v>#N/A</v>
      </c>
      <c r="E981" s="113" t="e">
        <f>VLOOKUP(B981,Kodai_priem!$D$4:$D$564,1,FALSE)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3" t="str">
        <f t="shared" si="163"/>
        <v/>
      </c>
      <c r="D982" s="113" t="e">
        <f>VLOOKUP(C982,Kodai_VVG!$C$4:$C$52,1,FALSE)</f>
        <v>#N/A</v>
      </c>
      <c r="E982" s="113" t="e">
        <f>VLOOKUP(B982,Kodai_priem!$D$4:$D$564,1,FALSE)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3" t="str">
        <f t="shared" si="163"/>
        <v/>
      </c>
      <c r="D983" s="113" t="e">
        <f>VLOOKUP(C983,Kodai_VVG!$C$4:$C$52,1,FALSE)</f>
        <v>#N/A</v>
      </c>
      <c r="E983" s="113" t="e">
        <f>VLOOKUP(B983,Kodai_priem!$D$4:$D$564,1,FALSE)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3" t="str">
        <f t="shared" ref="C984:C1047" si="173">LEFT(K984,4)</f>
        <v/>
      </c>
      <c r="D984" s="113" t="e">
        <f>VLOOKUP(C984,Kodai_VVG!$C$4:$C$52,1,FALSE)</f>
        <v>#N/A</v>
      </c>
      <c r="E984" s="113" t="e">
        <f>VLOOKUP(B984,Kodai_priem!$D$4:$D$564,1,FALSE)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VLOOKUP(B985,Kodai_priem!$D$4:$D$564,1,FALSE)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VLOOKUP(B986,Kodai_priem!$D$4:$D$564,1,FALSE)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VLOOKUP(B987,Kodai_priem!$D$4:$D$564,1,FALSE)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VLOOKUP(B988,Kodai_priem!$D$4:$D$564,1,FALSE)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VLOOKUP(B989,Kodai_priem!$D$4:$D$564,1,FALSE)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VLOOKUP(B990,Kodai_priem!$D$4:$D$564,1,FALSE)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VLOOKUP(B991,Kodai_priem!$D$4:$D$564,1,FALSE)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VLOOKUP(B992,Kodai_priem!$D$4:$D$564,1,FALSE)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VLOOKUP(B993,Kodai_priem!$D$4:$D$564,1,FALSE)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VLOOKUP(B994,Kodai_priem!$D$4:$D$564,1,FALSE)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VLOOKUP(B995,Kodai_priem!$D$4:$D$564,1,FALSE)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VLOOKUP(B996,Kodai_priem!$D$4:$D$564,1,FALSE)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VLOOKUP(B997,Kodai_priem!$D$4:$D$564,1,FALSE)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VLOOKUP(B998,Kodai_priem!$D$4:$D$564,1,FALSE)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VLOOKUP(B999,Kodai_priem!$D$4:$D$564,1,FALSE)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VLOOKUP(B1000,Kodai_priem!$D$4:$D$564,1,FALSE)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VLOOKUP(B1001,Kodai_priem!$D$4:$D$564,1,FALSE)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VLOOKUP(B1002,Kodai_priem!$D$4:$D$564,1,FALSE)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VLOOKUP(B1003,Kodai_priem!$D$4:$D$564,1,FALSE)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VLOOKUP(B1004,Kodai_priem!$D$4:$D$564,1,FALSE)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VLOOKUP(B1005,Kodai_priem!$D$4:$D$564,1,FALSE)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VLOOKUP(B1006,Kodai_priem!$D$4:$D$564,1,FALSE)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VLOOKUP(B1007,Kodai_priem!$D$4:$D$564,1,FALSE)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VLOOKUP(B1008,Kodai_priem!$D$4:$D$564,1,FALSE)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VLOOKUP(B1009,Kodai_priem!$D$4:$D$564,1,FALSE)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VLOOKUP(B1010,Kodai_priem!$D$4:$D$564,1,FALSE)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VLOOKUP(B1011,Kodai_priem!$D$4:$D$564,1,FALSE)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VLOOKUP(B1012,Kodai_priem!$D$4:$D$564,1,FALSE)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VLOOKUP(B1013,Kodai_priem!$D$4:$D$564,1,FALSE)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VLOOKUP(B1014,Kodai_priem!$D$4:$D$564,1,FALSE)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VLOOKUP(B1015,Kodai_priem!$D$4:$D$564,1,FALSE)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VLOOKUP(B1016,Kodai_priem!$D$4:$D$564,1,FALSE)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VLOOKUP(B1017,Kodai_priem!$D$4:$D$564,1,FALSE)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VLOOKUP(B1018,Kodai_priem!$D$4:$D$564,1,FALSE)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VLOOKUP(B1019,Kodai_priem!$D$4:$D$564,1,FALSE)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VLOOKUP(B1020,Kodai_priem!$D$4:$D$564,1,FALSE)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VLOOKUP(B1021,Kodai_priem!$D$4:$D$564,1,FALSE)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VLOOKUP(B1022,Kodai_priem!$D$4:$D$564,1,FALSE)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VLOOKUP(B1023,Kodai_priem!$D$4:$D$564,1,FALSE)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VLOOKUP(B1024,Kodai_priem!$D$4:$D$564,1,FALSE)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VLOOKUP(B1025,Kodai_priem!$D$4:$D$564,1,FALSE)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VLOOKUP(B1026,Kodai_priem!$D$4:$D$564,1,FALSE)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VLOOKUP(B1027,Kodai_priem!$D$4:$D$564,1,FALSE)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VLOOKUP(B1028,Kodai_priem!$D$4:$D$564,1,FALSE)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VLOOKUP(B1029,Kodai_priem!$D$4:$D$564,1,FALSE)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VLOOKUP(B1030,Kodai_priem!$D$4:$D$564,1,FALSE)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VLOOKUP(B1031,Kodai_priem!$D$4:$D$564,1,FALSE)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VLOOKUP(B1032,Kodai_priem!$D$4:$D$564,1,FALSE)</f>
        <v>#N/A</v>
      </c>
      <c r="F1032" s="115"/>
      <c r="G1032" s="115"/>
      <c r="H1032" s="39"/>
      <c r="I1032" s="115"/>
      <c r="J1032" s="115"/>
      <c r="K1032" s="115"/>
      <c r="L1032" s="115"/>
      <c r="M1032" s="115"/>
      <c r="N1032" s="116"/>
      <c r="O1032" s="117"/>
      <c r="P1032" s="118"/>
      <c r="Q1032" s="115"/>
      <c r="R1032" s="115"/>
      <c r="S1032" s="117" t="str">
        <f t="shared" si="168"/>
        <v>nepildyti</v>
      </c>
      <c r="T1032" s="114" t="str">
        <f t="shared" si="16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VLOOKUP(B1033,Kodai_priem!$D$4:$D$564,1,FALSE)</f>
        <v>#N/A</v>
      </c>
      <c r="F1033" s="115"/>
      <c r="G1033" s="115"/>
      <c r="H1033" s="39"/>
      <c r="I1033" s="115"/>
      <c r="J1033" s="115"/>
      <c r="K1033" s="115"/>
      <c r="L1033" s="115"/>
      <c r="M1033" s="115"/>
      <c r="N1033" s="116"/>
      <c r="O1033" s="117"/>
      <c r="P1033" s="118"/>
      <c r="Q1033" s="115"/>
      <c r="R1033" s="115"/>
      <c r="S1033" s="117" t="str">
        <f t="shared" si="168"/>
        <v>nepildyti</v>
      </c>
      <c r="T1033" s="114" t="str">
        <f t="shared" si="16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3" t="str">
        <f t="shared" si="173"/>
        <v/>
      </c>
      <c r="D1034" s="113" t="e">
        <f>VLOOKUP(C1034,Kodai_VVG!$C$4:$C$52,1,FALSE)</f>
        <v>#N/A</v>
      </c>
      <c r="E1034" s="113" t="e">
        <f>VLOOKUP(B1034,Kodai_priem!$D$4:$D$564,1,FALSE)</f>
        <v>#N/A</v>
      </c>
      <c r="F1034" s="115"/>
      <c r="G1034" s="115"/>
      <c r="H1034" s="39"/>
      <c r="I1034" s="115"/>
      <c r="J1034" s="115"/>
      <c r="K1034" s="115"/>
      <c r="L1034" s="115"/>
      <c r="M1034" s="115"/>
      <c r="N1034" s="116"/>
      <c r="O1034" s="117"/>
      <c r="P1034" s="118"/>
      <c r="Q1034" s="115"/>
      <c r="R1034" s="115"/>
      <c r="S1034" s="117" t="str">
        <f t="shared" si="168"/>
        <v>nepildyti</v>
      </c>
      <c r="T1034" s="114" t="str">
        <f t="shared" si="16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3" t="str">
        <f t="shared" si="173"/>
        <v/>
      </c>
      <c r="D1035" s="113" t="e">
        <f>VLOOKUP(C1035,Kodai_VVG!$C$4:$C$52,1,FALSE)</f>
        <v>#N/A</v>
      </c>
      <c r="E1035" s="113" t="e">
        <f>VLOOKUP(B1035,Kodai_priem!$D$4:$D$564,1,FALSE)</f>
        <v>#N/A</v>
      </c>
      <c r="F1035" s="115"/>
      <c r="G1035" s="115"/>
      <c r="H1035" s="39"/>
      <c r="I1035" s="115"/>
      <c r="J1035" s="115"/>
      <c r="K1035" s="115"/>
      <c r="L1035" s="115"/>
      <c r="M1035" s="115"/>
      <c r="N1035" s="116"/>
      <c r="O1035" s="117"/>
      <c r="P1035" s="118"/>
      <c r="Q1035" s="115"/>
      <c r="R1035" s="115"/>
      <c r="S1035" s="117" t="str">
        <f t="shared" si="168"/>
        <v>nepildyti</v>
      </c>
      <c r="T1035" s="114" t="str">
        <f t="shared" si="16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3" t="str">
        <f t="shared" si="173"/>
        <v/>
      </c>
      <c r="D1036" s="113" t="e">
        <f>VLOOKUP(C1036,Kodai_VVG!$C$4:$C$52,1,FALSE)</f>
        <v>#N/A</v>
      </c>
      <c r="E1036" s="113" t="e">
        <f>VLOOKUP(B1036,Kodai_priem!$D$4:$D$564,1,FALSE)</f>
        <v>#N/A</v>
      </c>
      <c r="F1036" s="115"/>
      <c r="G1036" s="115"/>
      <c r="H1036" s="39"/>
      <c r="I1036" s="115"/>
      <c r="J1036" s="115"/>
      <c r="K1036" s="115"/>
      <c r="L1036" s="115"/>
      <c r="M1036" s="115"/>
      <c r="N1036" s="116"/>
      <c r="O1036" s="117"/>
      <c r="P1036" s="118"/>
      <c r="Q1036" s="115"/>
      <c r="R1036" s="115"/>
      <c r="S1036" s="117" t="str">
        <f t="shared" ref="S1036:T1099" si="178">IF($R1036="fizinis asmuo","užpildykite","nepildyti")</f>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3" t="str">
        <f t="shared" si="173"/>
        <v/>
      </c>
      <c r="D1037" s="113" t="e">
        <f>VLOOKUP(C1037,Kodai_VVG!$C$4:$C$52,1,FALSE)</f>
        <v>#N/A</v>
      </c>
      <c r="E1037" s="113" t="e">
        <f>VLOOKUP(B1037,Kodai_priem!$D$4:$D$564,1,FALSE)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3" t="str">
        <f t="shared" si="173"/>
        <v/>
      </c>
      <c r="D1038" s="113" t="e">
        <f>VLOOKUP(C1038,Kodai_VVG!$C$4:$C$52,1,FALSE)</f>
        <v>#N/A</v>
      </c>
      <c r="E1038" s="113" t="e">
        <f>VLOOKUP(B1038,Kodai_priem!$D$4:$D$564,1,FALSE)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VLOOKUP(B1039,Kodai_priem!$D$4:$D$564,1,FALSE)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VLOOKUP(B1040,Kodai_priem!$D$4:$D$564,1,FALSE)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VLOOKUP(B1041,Kodai_priem!$D$4:$D$564,1,FALSE)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VLOOKUP(B1042,Kodai_priem!$D$4:$D$564,1,FALSE)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VLOOKUP(B1043,Kodai_priem!$D$4:$D$564,1,FALSE)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3" t="str">
        <f t="shared" si="173"/>
        <v/>
      </c>
      <c r="D1044" s="113" t="e">
        <f>VLOOKUP(C1044,Kodai_VVG!$C$4:$C$52,1,FALSE)</f>
        <v>#N/A</v>
      </c>
      <c r="E1044" s="113" t="e">
        <f>VLOOKUP(B1044,Kodai_priem!$D$4:$D$564,1,FALSE)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3" t="str">
        <f t="shared" si="173"/>
        <v/>
      </c>
      <c r="D1045" s="113" t="e">
        <f>VLOOKUP(C1045,Kodai_VVG!$C$4:$C$52,1,FALSE)</f>
        <v>#N/A</v>
      </c>
      <c r="E1045" s="113" t="e">
        <f>VLOOKUP(B1045,Kodai_priem!$D$4:$D$564,1,FALSE)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3" t="str">
        <f t="shared" si="173"/>
        <v/>
      </c>
      <c r="D1046" s="113" t="e">
        <f>VLOOKUP(C1046,Kodai_VVG!$C$4:$C$52,1,FALSE)</f>
        <v>#N/A</v>
      </c>
      <c r="E1046" s="113" t="e">
        <f>VLOOKUP(B1046,Kodai_priem!$D$4:$D$564,1,FALSE)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3" t="str">
        <f t="shared" si="173"/>
        <v/>
      </c>
      <c r="D1047" s="113" t="e">
        <f>VLOOKUP(C1047,Kodai_VVG!$C$4:$C$52,1,FALSE)</f>
        <v>#N/A</v>
      </c>
      <c r="E1047" s="113" t="e">
        <f>VLOOKUP(B1047,Kodai_priem!$D$4:$D$564,1,FALSE)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3" t="str">
        <f t="shared" ref="C1048:C1111" si="183">LEFT(K1048,4)</f>
        <v/>
      </c>
      <c r="D1048" s="113" t="e">
        <f>VLOOKUP(C1048,Kodai_VVG!$C$4:$C$52,1,FALSE)</f>
        <v>#N/A</v>
      </c>
      <c r="E1048" s="113" t="e">
        <f>VLOOKUP(B1048,Kodai_priem!$D$4:$D$564,1,FALSE)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VLOOKUP(B1049,Kodai_priem!$D$4:$D$564,1,FALSE)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VLOOKUP(B1050,Kodai_priem!$D$4:$D$564,1,FALSE)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VLOOKUP(B1051,Kodai_priem!$D$4:$D$564,1,FALSE)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VLOOKUP(B1052,Kodai_priem!$D$4:$D$564,1,FALSE)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VLOOKUP(B1053,Kodai_priem!$D$4:$D$564,1,FALSE)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VLOOKUP(B1054,Kodai_priem!$D$4:$D$564,1,FALSE)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VLOOKUP(B1055,Kodai_priem!$D$4:$D$564,1,FALSE)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VLOOKUP(B1056,Kodai_priem!$D$4:$D$564,1,FALSE)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VLOOKUP(B1057,Kodai_priem!$D$4:$D$564,1,FALSE)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VLOOKUP(B1058,Kodai_priem!$D$4:$D$564,1,FALSE)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VLOOKUP(B1059,Kodai_priem!$D$4:$D$564,1,FALSE)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VLOOKUP(B1060,Kodai_priem!$D$4:$D$564,1,FALSE)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VLOOKUP(B1061,Kodai_priem!$D$4:$D$564,1,FALSE)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VLOOKUP(B1062,Kodai_priem!$D$4:$D$564,1,FALSE)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VLOOKUP(B1063,Kodai_priem!$D$4:$D$564,1,FALSE)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VLOOKUP(B1064,Kodai_priem!$D$4:$D$564,1,FALSE)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VLOOKUP(B1065,Kodai_priem!$D$4:$D$564,1,FALSE)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VLOOKUP(B1066,Kodai_priem!$D$4:$D$564,1,FALSE)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VLOOKUP(B1067,Kodai_priem!$D$4:$D$564,1,FALSE)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VLOOKUP(B1068,Kodai_priem!$D$4:$D$564,1,FALSE)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VLOOKUP(B1069,Kodai_priem!$D$4:$D$564,1,FALSE)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VLOOKUP(B1070,Kodai_priem!$D$4:$D$564,1,FALSE)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VLOOKUP(B1071,Kodai_priem!$D$4:$D$564,1,FALSE)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VLOOKUP(B1072,Kodai_priem!$D$4:$D$564,1,FALSE)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VLOOKUP(B1073,Kodai_priem!$D$4:$D$564,1,FALSE)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VLOOKUP(B1074,Kodai_priem!$D$4:$D$564,1,FALSE)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VLOOKUP(B1075,Kodai_priem!$D$4:$D$564,1,FALSE)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VLOOKUP(B1076,Kodai_priem!$D$4:$D$564,1,FALSE)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VLOOKUP(B1077,Kodai_priem!$D$4:$D$564,1,FALSE)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VLOOKUP(B1078,Kodai_priem!$D$4:$D$564,1,FALSE)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VLOOKUP(B1079,Kodai_priem!$D$4:$D$564,1,FALSE)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VLOOKUP(B1080,Kodai_priem!$D$4:$D$564,1,FALSE)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VLOOKUP(B1081,Kodai_priem!$D$4:$D$564,1,FALSE)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VLOOKUP(B1082,Kodai_priem!$D$4:$D$564,1,FALSE)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VLOOKUP(B1083,Kodai_priem!$D$4:$D$564,1,FALSE)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VLOOKUP(B1084,Kodai_priem!$D$4:$D$564,1,FALSE)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VLOOKUP(B1085,Kodai_priem!$D$4:$D$564,1,FALSE)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VLOOKUP(B1086,Kodai_priem!$D$4:$D$564,1,FALSE)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VLOOKUP(B1087,Kodai_priem!$D$4:$D$564,1,FALSE)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VLOOKUP(B1088,Kodai_priem!$D$4:$D$564,1,FALSE)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VLOOKUP(B1089,Kodai_priem!$D$4:$D$564,1,FALSE)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VLOOKUP(B1090,Kodai_priem!$D$4:$D$564,1,FALSE)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VLOOKUP(B1091,Kodai_priem!$D$4:$D$564,1,FALSE)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VLOOKUP(B1092,Kodai_priem!$D$4:$D$564,1,FALSE)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VLOOKUP(B1093,Kodai_priem!$D$4:$D$564,1,FALSE)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VLOOKUP(B1094,Kodai_priem!$D$4:$D$564,1,FALSE)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VLOOKUP(B1095,Kodai_priem!$D$4:$D$564,1,FALSE)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VLOOKUP(B1096,Kodai_priem!$D$4:$D$564,1,FALSE)</f>
        <v>#N/A</v>
      </c>
      <c r="F1096" s="115"/>
      <c r="G1096" s="115"/>
      <c r="H1096" s="39"/>
      <c r="I1096" s="115"/>
      <c r="J1096" s="115"/>
      <c r="K1096" s="115"/>
      <c r="L1096" s="115"/>
      <c r="M1096" s="115"/>
      <c r="N1096" s="116"/>
      <c r="O1096" s="117"/>
      <c r="P1096" s="118"/>
      <c r="Q1096" s="115"/>
      <c r="R1096" s="115"/>
      <c r="S1096" s="117" t="str">
        <f t="shared" si="178"/>
        <v>nepildyti</v>
      </c>
      <c r="T1096" s="114" t="str">
        <f t="shared" si="178"/>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VLOOKUP(B1097,Kodai_priem!$D$4:$D$564,1,FALSE)</f>
        <v>#N/A</v>
      </c>
      <c r="F1097" s="115"/>
      <c r="G1097" s="115"/>
      <c r="H1097" s="39"/>
      <c r="I1097" s="115"/>
      <c r="J1097" s="115"/>
      <c r="K1097" s="115"/>
      <c r="L1097" s="115"/>
      <c r="M1097" s="115"/>
      <c r="N1097" s="116"/>
      <c r="O1097" s="117"/>
      <c r="P1097" s="118"/>
      <c r="Q1097" s="115"/>
      <c r="R1097" s="115"/>
      <c r="S1097" s="117" t="str">
        <f t="shared" si="178"/>
        <v>nepildyti</v>
      </c>
      <c r="T1097" s="114" t="str">
        <f t="shared" si="178"/>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3" t="str">
        <f t="shared" si="183"/>
        <v/>
      </c>
      <c r="D1098" s="113" t="e">
        <f>VLOOKUP(C1098,Kodai_VVG!$C$4:$C$52,1,FALSE)</f>
        <v>#N/A</v>
      </c>
      <c r="E1098" s="113" t="e">
        <f>VLOOKUP(B1098,Kodai_priem!$D$4:$D$564,1,FALSE)</f>
        <v>#N/A</v>
      </c>
      <c r="F1098" s="115"/>
      <c r="G1098" s="115"/>
      <c r="H1098" s="39"/>
      <c r="I1098" s="115"/>
      <c r="J1098" s="115"/>
      <c r="K1098" s="115"/>
      <c r="L1098" s="115"/>
      <c r="M1098" s="115"/>
      <c r="N1098" s="116"/>
      <c r="O1098" s="117"/>
      <c r="P1098" s="118"/>
      <c r="Q1098" s="115"/>
      <c r="R1098" s="115"/>
      <c r="S1098" s="117" t="str">
        <f t="shared" si="178"/>
        <v>nepildyti</v>
      </c>
      <c r="T1098" s="114" t="str">
        <f t="shared" si="178"/>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3" t="str">
        <f t="shared" si="183"/>
        <v/>
      </c>
      <c r="D1099" s="113" t="e">
        <f>VLOOKUP(C1099,Kodai_VVG!$C$4:$C$52,1,FALSE)</f>
        <v>#N/A</v>
      </c>
      <c r="E1099" s="113" t="e">
        <f>VLOOKUP(B1099,Kodai_priem!$D$4:$D$564,1,FALSE)</f>
        <v>#N/A</v>
      </c>
      <c r="F1099" s="115"/>
      <c r="G1099" s="115"/>
      <c r="H1099" s="39"/>
      <c r="I1099" s="115"/>
      <c r="J1099" s="115"/>
      <c r="K1099" s="115"/>
      <c r="L1099" s="115"/>
      <c r="M1099" s="115"/>
      <c r="N1099" s="116"/>
      <c r="O1099" s="117"/>
      <c r="P1099" s="118"/>
      <c r="Q1099" s="115"/>
      <c r="R1099" s="115"/>
      <c r="S1099" s="117" t="str">
        <f t="shared" si="178"/>
        <v>nepildyti</v>
      </c>
      <c r="T1099" s="114" t="str">
        <f t="shared" si="178"/>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3" t="str">
        <f t="shared" si="183"/>
        <v/>
      </c>
      <c r="D1100" s="113" t="e">
        <f>VLOOKUP(C1100,Kodai_VVG!$C$4:$C$52,1,FALSE)</f>
        <v>#N/A</v>
      </c>
      <c r="E1100" s="113" t="e">
        <f>VLOOKUP(B1100,Kodai_priem!$D$4:$D$564,1,FALSE)</f>
        <v>#N/A</v>
      </c>
      <c r="F1100" s="115"/>
      <c r="G1100" s="115"/>
      <c r="H1100" s="39"/>
      <c r="I1100" s="115"/>
      <c r="J1100" s="115"/>
      <c r="K1100" s="115"/>
      <c r="L1100" s="115"/>
      <c r="M1100" s="115"/>
      <c r="N1100" s="116"/>
      <c r="O1100" s="117"/>
      <c r="P1100" s="118"/>
      <c r="Q1100" s="115"/>
      <c r="R1100" s="115"/>
      <c r="S1100" s="117" t="str">
        <f>IF($R1100="fizinis asmuo","užpildykite","nepildyti")</f>
        <v>nepildyti</v>
      </c>
      <c r="T1100" s="114" t="str">
        <f>IF($R1100="fizinis asmuo","užpildykite","nepildyti")</f>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3" t="str">
        <f t="shared" si="183"/>
        <v/>
      </c>
      <c r="D1101" s="113" t="e">
        <f>VLOOKUP(C1101,Kodai_VVG!$C$4:$C$52,1,FALSE)</f>
        <v>#N/A</v>
      </c>
      <c r="E1101" s="113" t="e">
        <f>VLOOKUP(B1101,Kodai_priem!$D$4:$D$564,1,FALSE)</f>
        <v>#N/A</v>
      </c>
      <c r="F1101" s="115"/>
      <c r="G1101" s="115"/>
      <c r="H1101" s="39"/>
      <c r="I1101" s="115"/>
      <c r="J1101" s="115"/>
      <c r="K1101" s="115"/>
      <c r="L1101" s="115"/>
      <c r="M1101" s="115"/>
      <c r="N1101" s="116"/>
      <c r="O1101" s="117"/>
      <c r="P1101" s="118"/>
      <c r="Q1101" s="115"/>
      <c r="R1101" s="115"/>
      <c r="S1101" s="117" t="str">
        <f>IF($R1101="fizinis asmuo","užpildykite","nepildyti")</f>
        <v>nepildyti</v>
      </c>
      <c r="T1101" s="114" t="str">
        <f>IF($R1101="fizinis asmuo","užpildykite","nepildyti")</f>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3" t="str">
        <f t="shared" si="183"/>
        <v/>
      </c>
      <c r="D1102" s="113" t="e">
        <f>VLOOKUP(C1102,Kodai_VVG!$C$4:$C$52,1,FALSE)</f>
        <v>#N/A</v>
      </c>
      <c r="E1102" s="113" t="e">
        <f>VLOOKUP(B1102,Kodai_priem!$D$4:$D$564,1,FALSE)</f>
        <v>#N/A</v>
      </c>
      <c r="F1102" s="115"/>
      <c r="G1102" s="115"/>
      <c r="H1102" s="39"/>
      <c r="I1102" s="115"/>
      <c r="J1102" s="115"/>
      <c r="K1102" s="115"/>
      <c r="L1102" s="115"/>
      <c r="M1102" s="115"/>
      <c r="N1102" s="116"/>
      <c r="O1102" s="117"/>
      <c r="P1102" s="118"/>
      <c r="Q1102" s="115"/>
      <c r="R1102" s="115"/>
      <c r="S1102" s="117" t="str">
        <f t="shared" ref="S1102:T1112" si="191">IF($R1102="fizinis asmuo","užpildykite","nepildyti")</f>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VLOOKUP(B1103,Kodai_priem!$D$4:$D$564,1,FALSE)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VLOOKUP(B1104,Kodai_priem!$D$4:$D$564,1,FALSE)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VLOOKUP(B1105,Kodai_priem!$D$4:$D$564,1,FALSE)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VLOOKUP(B1106,Kodai_priem!$D$4:$D$564,1,FALSE)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VLOOKUP(B1107,Kodai_priem!$D$4:$D$564,1,FALSE)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3" t="str">
        <f t="shared" si="183"/>
        <v/>
      </c>
      <c r="D1108" s="113" t="e">
        <f>VLOOKUP(C1108,Kodai_VVG!$C$4:$C$52,1,FALSE)</f>
        <v>#N/A</v>
      </c>
      <c r="E1108" s="113" t="e">
        <f>VLOOKUP(B1108,Kodai_priem!$D$4:$D$564,1,FALSE)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3" t="str">
        <f t="shared" si="183"/>
        <v/>
      </c>
      <c r="D1109" s="113" t="e">
        <f>VLOOKUP(C1109,Kodai_VVG!$C$4:$C$52,1,FALSE)</f>
        <v>#N/A</v>
      </c>
      <c r="E1109" s="113" t="e">
        <f>VLOOKUP(B1109,Kodai_priem!$D$4:$D$564,1,FALSE)</f>
        <v>#N/A</v>
      </c>
      <c r="F1109" s="115"/>
      <c r="G1109" s="115"/>
      <c r="H1109" s="39"/>
      <c r="I1109" s="115"/>
      <c r="J1109" s="115"/>
      <c r="K1109" s="115"/>
      <c r="L1109" s="115"/>
      <c r="M1109" s="115"/>
      <c r="N1109" s="116"/>
      <c r="O1109" s="117"/>
      <c r="P1109" s="118"/>
      <c r="Q1109" s="115"/>
      <c r="R1109" s="115"/>
      <c r="S1109" s="117" t="str">
        <f t="shared" si="191"/>
        <v>nepildyti</v>
      </c>
      <c r="T1109" s="114" t="str">
        <f t="shared" si="191"/>
        <v>nepildyti</v>
      </c>
      <c r="U1109" s="115"/>
      <c r="V1109" s="115"/>
      <c r="W1109" s="116"/>
      <c r="X1109" s="153"/>
      <c r="Y1109" s="153"/>
      <c r="Z1109" s="153"/>
      <c r="AA1109" s="115"/>
      <c r="AB1109" s="115"/>
      <c r="AC1109" s="115"/>
      <c r="AD1109" s="115"/>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3" t="str">
        <f t="shared" si="183"/>
        <v/>
      </c>
      <c r="D1110" s="113" t="e">
        <f>VLOOKUP(C1110,Kodai_VVG!$C$4:$C$52,1,FALSE)</f>
        <v>#N/A</v>
      </c>
      <c r="E1110" s="113" t="e">
        <f>VLOOKUP(B1110,Kodai_priem!$D$4:$D$564,1,FALSE)</f>
        <v>#N/A</v>
      </c>
      <c r="F1110" s="115"/>
      <c r="G1110" s="115"/>
      <c r="H1110" s="39"/>
      <c r="I1110" s="115"/>
      <c r="J1110" s="115"/>
      <c r="K1110" s="115"/>
      <c r="L1110" s="115"/>
      <c r="M1110" s="115"/>
      <c r="N1110" s="116"/>
      <c r="O1110" s="117"/>
      <c r="P1110" s="118"/>
      <c r="Q1110" s="115"/>
      <c r="R1110" s="115"/>
      <c r="S1110" s="117" t="str">
        <f t="shared" si="191"/>
        <v>nepildyti</v>
      </c>
      <c r="T1110" s="114" t="str">
        <f t="shared" si="191"/>
        <v>nepildyti</v>
      </c>
      <c r="U1110" s="115"/>
      <c r="V1110" s="115"/>
      <c r="W1110" s="116"/>
      <c r="X1110" s="153"/>
      <c r="Y1110" s="153"/>
      <c r="Z1110" s="153"/>
      <c r="AA1110" s="115"/>
      <c r="AB1110" s="115"/>
      <c r="AC1110" s="115"/>
      <c r="AD1110" s="115"/>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3" t="str">
        <f t="shared" si="183"/>
        <v/>
      </c>
      <c r="D1111" s="113" t="e">
        <f>VLOOKUP(C1111,Kodai_VVG!$C$4:$C$52,1,FALSE)</f>
        <v>#N/A</v>
      </c>
      <c r="E1111" s="113" t="e">
        <f>VLOOKUP(B1111,Kodai_priem!$D$4:$D$564,1,FALSE)</f>
        <v>#N/A</v>
      </c>
      <c r="F1111" s="115"/>
      <c r="G1111" s="115"/>
      <c r="H1111" s="39"/>
      <c r="I1111" s="115"/>
      <c r="J1111" s="115"/>
      <c r="K1111" s="115"/>
      <c r="L1111" s="115"/>
      <c r="M1111" s="115"/>
      <c r="N1111" s="116"/>
      <c r="O1111" s="117"/>
      <c r="P1111" s="118"/>
      <c r="Q1111" s="115"/>
      <c r="R1111" s="115"/>
      <c r="S1111" s="117" t="str">
        <f t="shared" si="191"/>
        <v>nepildyti</v>
      </c>
      <c r="T1111" s="114" t="str">
        <f t="shared" si="191"/>
        <v>nepildyti</v>
      </c>
      <c r="U1111" s="115"/>
      <c r="V1111" s="115"/>
      <c r="W1111" s="116"/>
      <c r="X1111" s="153"/>
      <c r="Y1111" s="153"/>
      <c r="Z1111" s="153"/>
      <c r="AA1111" s="115"/>
      <c r="AB1111" s="115"/>
      <c r="AC1111" s="115"/>
      <c r="AD1111" s="115"/>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3" t="str">
        <f t="shared" ref="C1112:C1175" si="193">LEFT(K1112,4)</f>
        <v/>
      </c>
      <c r="D1112" s="113" t="e">
        <f>VLOOKUP(C1112,Kodai_VVG!$C$4:$C$52,1,FALSE)</f>
        <v>#N/A</v>
      </c>
      <c r="E1112" s="113" t="e">
        <f>VLOOKUP(B1112,Kodai_priem!$D$4:$D$564,1,FALSE)</f>
        <v>#N/A</v>
      </c>
      <c r="F1112" s="115"/>
      <c r="G1112" s="115"/>
      <c r="H1112" s="39"/>
      <c r="I1112" s="115"/>
      <c r="J1112" s="115"/>
      <c r="K1112" s="115"/>
      <c r="L1112" s="115"/>
      <c r="M1112" s="115"/>
      <c r="N1112" s="116"/>
      <c r="O1112" s="117"/>
      <c r="P1112" s="118"/>
      <c r="Q1112" s="115"/>
      <c r="R1112" s="115"/>
      <c r="S1112" s="117" t="str">
        <f t="shared" si="191"/>
        <v>nepildyti</v>
      </c>
      <c r="T1112" s="114" t="str">
        <f t="shared" si="191"/>
        <v>nepildyti</v>
      </c>
      <c r="U1112" s="115"/>
      <c r="V1112" s="115"/>
      <c r="W1112" s="116"/>
      <c r="X1112" s="153"/>
      <c r="Y1112" s="153"/>
      <c r="Z1112" s="153"/>
      <c r="AA1112" s="115"/>
      <c r="AB1112" s="115"/>
      <c r="AC1112" s="115"/>
      <c r="AD1112" s="115"/>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VLOOKUP(B1113,Kodai_priem!$D$4:$D$564,1,FALSE)</f>
        <v>#N/A</v>
      </c>
      <c r="F1113" s="115"/>
      <c r="G1113" s="115"/>
      <c r="H1113" s="39"/>
      <c r="I1113" s="115"/>
      <c r="J1113" s="115"/>
      <c r="K1113" s="115"/>
      <c r="L1113" s="115"/>
      <c r="M1113" s="115"/>
      <c r="N1113" s="116"/>
      <c r="O1113" s="117"/>
      <c r="P1113" s="118"/>
      <c r="Q1113" s="115"/>
      <c r="R1113" s="115"/>
      <c r="S1113" s="117" t="str">
        <f t="shared" ref="S1113:T1176" si="198">IF($R1113="fizinis asmuo","užpildykite","nepildyti")</f>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VLOOKUP(B1114,Kodai_priem!$D$4:$D$564,1,FALSE)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VLOOKUP(B1115,Kodai_priem!$D$4:$D$564,1,FALSE)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VLOOKUP(B1116,Kodai_priem!$D$4:$D$564,1,FALSE)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VLOOKUP(B1117,Kodai_priem!$D$4:$D$564,1,FALSE)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VLOOKUP(B1118,Kodai_priem!$D$4:$D$564,1,FALSE)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VLOOKUP(B1119,Kodai_priem!$D$4:$D$564,1,FALSE)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VLOOKUP(B1120,Kodai_priem!$D$4:$D$564,1,FALSE)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VLOOKUP(B1121,Kodai_priem!$D$4:$D$564,1,FALSE)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VLOOKUP(B1122,Kodai_priem!$D$4:$D$564,1,FALSE)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VLOOKUP(B1123,Kodai_priem!$D$4:$D$564,1,FALSE)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VLOOKUP(B1124,Kodai_priem!$D$4:$D$564,1,FALSE)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VLOOKUP(B1125,Kodai_priem!$D$4:$D$564,1,FALSE)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VLOOKUP(B1126,Kodai_priem!$D$4:$D$564,1,FALSE)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VLOOKUP(B1127,Kodai_priem!$D$4:$D$564,1,FALSE)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VLOOKUP(B1128,Kodai_priem!$D$4:$D$564,1,FALSE)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VLOOKUP(B1129,Kodai_priem!$D$4:$D$564,1,FALSE)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VLOOKUP(B1130,Kodai_priem!$D$4:$D$564,1,FALSE)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VLOOKUP(B1131,Kodai_priem!$D$4:$D$564,1,FALSE)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VLOOKUP(B1132,Kodai_priem!$D$4:$D$564,1,FALSE)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VLOOKUP(B1133,Kodai_priem!$D$4:$D$564,1,FALSE)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VLOOKUP(B1134,Kodai_priem!$D$4:$D$564,1,FALSE)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VLOOKUP(B1135,Kodai_priem!$D$4:$D$564,1,FALSE)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VLOOKUP(B1136,Kodai_priem!$D$4:$D$564,1,FALSE)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VLOOKUP(B1137,Kodai_priem!$D$4:$D$564,1,FALSE)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VLOOKUP(B1138,Kodai_priem!$D$4:$D$564,1,FALSE)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VLOOKUP(B1139,Kodai_priem!$D$4:$D$564,1,FALSE)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VLOOKUP(B1140,Kodai_priem!$D$4:$D$564,1,FALSE)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VLOOKUP(B1141,Kodai_priem!$D$4:$D$564,1,FALSE)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VLOOKUP(B1142,Kodai_priem!$D$4:$D$564,1,FALSE)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VLOOKUP(B1143,Kodai_priem!$D$4:$D$564,1,FALSE)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VLOOKUP(B1144,Kodai_priem!$D$4:$D$564,1,FALSE)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VLOOKUP(B1145,Kodai_priem!$D$4:$D$564,1,FALSE)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VLOOKUP(B1146,Kodai_priem!$D$4:$D$564,1,FALSE)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VLOOKUP(B1147,Kodai_priem!$D$4:$D$564,1,FALSE)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VLOOKUP(B1148,Kodai_priem!$D$4:$D$564,1,FALSE)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VLOOKUP(B1149,Kodai_priem!$D$4:$D$564,1,FALSE)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VLOOKUP(B1150,Kodai_priem!$D$4:$D$564,1,FALSE)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VLOOKUP(B1151,Kodai_priem!$D$4:$D$564,1,FALSE)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VLOOKUP(B1152,Kodai_priem!$D$4:$D$564,1,FALSE)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VLOOKUP(B1153,Kodai_priem!$D$4:$D$564,1,FALSE)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VLOOKUP(B1154,Kodai_priem!$D$4:$D$564,1,FALSE)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VLOOKUP(B1155,Kodai_priem!$D$4:$D$564,1,FALSE)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VLOOKUP(B1156,Kodai_priem!$D$4:$D$564,1,FALSE)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VLOOKUP(B1157,Kodai_priem!$D$4:$D$564,1,FALSE)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VLOOKUP(B1158,Kodai_priem!$D$4:$D$564,1,FALSE)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VLOOKUP(B1159,Kodai_priem!$D$4:$D$564,1,FALSE)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VLOOKUP(B1160,Kodai_priem!$D$4:$D$564,1,FALSE)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VLOOKUP(B1161,Kodai_priem!$D$4:$D$564,1,FALSE)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3" t="str">
        <f t="shared" si="193"/>
        <v/>
      </c>
      <c r="D1162" s="113" t="e">
        <f>VLOOKUP(C1162,Kodai_VVG!$C$4:$C$52,1,FALSE)</f>
        <v>#N/A</v>
      </c>
      <c r="E1162" s="113" t="e">
        <f>VLOOKUP(B1162,Kodai_priem!$D$4:$D$564,1,FALSE)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3" t="str">
        <f t="shared" si="193"/>
        <v/>
      </c>
      <c r="D1163" s="113" t="e">
        <f>VLOOKUP(C1163,Kodai_VVG!$C$4:$C$52,1,FALSE)</f>
        <v>#N/A</v>
      </c>
      <c r="E1163" s="113" t="e">
        <f>VLOOKUP(B1163,Kodai_priem!$D$4:$D$564,1,FALSE)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3" t="str">
        <f t="shared" si="193"/>
        <v/>
      </c>
      <c r="D1164" s="113" t="e">
        <f>VLOOKUP(C1164,Kodai_VVG!$C$4:$C$52,1,FALSE)</f>
        <v>#N/A</v>
      </c>
      <c r="E1164" s="113" t="e">
        <f>VLOOKUP(B1164,Kodai_priem!$D$4:$D$564,1,FALSE)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3" t="str">
        <f t="shared" si="193"/>
        <v/>
      </c>
      <c r="D1165" s="113" t="e">
        <f>VLOOKUP(C1165,Kodai_VVG!$C$4:$C$52,1,FALSE)</f>
        <v>#N/A</v>
      </c>
      <c r="E1165" s="113" t="e">
        <f>VLOOKUP(B1165,Kodai_priem!$D$4:$D$564,1,FALSE)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3" t="str">
        <f t="shared" si="193"/>
        <v/>
      </c>
      <c r="D1166" s="113" t="e">
        <f>VLOOKUP(C1166,Kodai_VVG!$C$4:$C$52,1,FALSE)</f>
        <v>#N/A</v>
      </c>
      <c r="E1166" s="113" t="e">
        <f>VLOOKUP(B1166,Kodai_priem!$D$4:$D$564,1,FALSE)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VLOOKUP(B1167,Kodai_priem!$D$4:$D$564,1,FALSE)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VLOOKUP(B1168,Kodai_priem!$D$4:$D$564,1,FALSE)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VLOOKUP(B1169,Kodai_priem!$D$4:$D$564,1,FALSE)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VLOOKUP(B1170,Kodai_priem!$D$4:$D$564,1,FALSE)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VLOOKUP(B1171,Kodai_priem!$D$4:$D$564,1,FALSE)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3" t="str">
        <f t="shared" si="193"/>
        <v/>
      </c>
      <c r="D1172" s="113" t="e">
        <f>VLOOKUP(C1172,Kodai_VVG!$C$4:$C$52,1,FALSE)</f>
        <v>#N/A</v>
      </c>
      <c r="E1172" s="113" t="e">
        <f>VLOOKUP(B1172,Kodai_priem!$D$4:$D$564,1,FALSE)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3" t="str">
        <f t="shared" si="193"/>
        <v/>
      </c>
      <c r="D1173" s="113" t="e">
        <f>VLOOKUP(C1173,Kodai_VVG!$C$4:$C$52,1,FALSE)</f>
        <v>#N/A</v>
      </c>
      <c r="E1173" s="113" t="e">
        <f>VLOOKUP(B1173,Kodai_priem!$D$4:$D$564,1,FALSE)</f>
        <v>#N/A</v>
      </c>
      <c r="F1173" s="115"/>
      <c r="G1173" s="115"/>
      <c r="H1173" s="39"/>
      <c r="I1173" s="115"/>
      <c r="J1173" s="115"/>
      <c r="K1173" s="115"/>
      <c r="L1173" s="115"/>
      <c r="M1173" s="115"/>
      <c r="N1173" s="116"/>
      <c r="O1173" s="117"/>
      <c r="P1173" s="118"/>
      <c r="Q1173" s="115"/>
      <c r="R1173" s="115"/>
      <c r="S1173" s="117" t="str">
        <f t="shared" si="198"/>
        <v>nepildyti</v>
      </c>
      <c r="T1173" s="114" t="str">
        <f t="shared" si="198"/>
        <v>nepildyti</v>
      </c>
      <c r="U1173" s="115"/>
      <c r="V1173" s="115"/>
      <c r="W1173" s="116"/>
      <c r="X1173" s="153"/>
      <c r="Y1173" s="153"/>
      <c r="Z1173" s="153"/>
      <c r="AA1173" s="115"/>
      <c r="AB1173" s="115"/>
      <c r="AC1173" s="115"/>
      <c r="AD1173" s="115"/>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3" t="str">
        <f t="shared" si="193"/>
        <v/>
      </c>
      <c r="D1174" s="113" t="e">
        <f>VLOOKUP(C1174,Kodai_VVG!$C$4:$C$52,1,FALSE)</f>
        <v>#N/A</v>
      </c>
      <c r="E1174" s="113" t="e">
        <f>VLOOKUP(B1174,Kodai_priem!$D$4:$D$564,1,FALSE)</f>
        <v>#N/A</v>
      </c>
      <c r="F1174" s="115"/>
      <c r="G1174" s="115"/>
      <c r="H1174" s="39"/>
      <c r="I1174" s="115"/>
      <c r="J1174" s="115"/>
      <c r="K1174" s="115"/>
      <c r="L1174" s="115"/>
      <c r="M1174" s="115"/>
      <c r="N1174" s="116"/>
      <c r="O1174" s="117"/>
      <c r="P1174" s="118"/>
      <c r="Q1174" s="115"/>
      <c r="R1174" s="115"/>
      <c r="S1174" s="117" t="str">
        <f t="shared" si="198"/>
        <v>nepildyti</v>
      </c>
      <c r="T1174" s="114" t="str">
        <f t="shared" si="198"/>
        <v>nepildyti</v>
      </c>
      <c r="U1174" s="115"/>
      <c r="V1174" s="115"/>
      <c r="W1174" s="116"/>
      <c r="X1174" s="153"/>
      <c r="Y1174" s="153"/>
      <c r="Z1174" s="153"/>
      <c r="AA1174" s="115"/>
      <c r="AB1174" s="115"/>
      <c r="AC1174" s="115"/>
      <c r="AD1174" s="115"/>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3" t="str">
        <f t="shared" si="193"/>
        <v/>
      </c>
      <c r="D1175" s="113" t="e">
        <f>VLOOKUP(C1175,Kodai_VVG!$C$4:$C$52,1,FALSE)</f>
        <v>#N/A</v>
      </c>
      <c r="E1175" s="113" t="e">
        <f>VLOOKUP(B1175,Kodai_priem!$D$4:$D$564,1,FALSE)</f>
        <v>#N/A</v>
      </c>
      <c r="F1175" s="115"/>
      <c r="G1175" s="115"/>
      <c r="H1175" s="39"/>
      <c r="I1175" s="115"/>
      <c r="J1175" s="115"/>
      <c r="K1175" s="115"/>
      <c r="L1175" s="115"/>
      <c r="M1175" s="115"/>
      <c r="N1175" s="116"/>
      <c r="O1175" s="117"/>
      <c r="P1175" s="118"/>
      <c r="Q1175" s="115"/>
      <c r="R1175" s="115"/>
      <c r="S1175" s="117" t="str">
        <f t="shared" si="198"/>
        <v>nepildyti</v>
      </c>
      <c r="T1175" s="114" t="str">
        <f t="shared" si="198"/>
        <v>nepildyti</v>
      </c>
      <c r="U1175" s="115"/>
      <c r="V1175" s="115"/>
      <c r="W1175" s="116"/>
      <c r="X1175" s="153"/>
      <c r="Y1175" s="153"/>
      <c r="Z1175" s="153"/>
      <c r="AA1175" s="115"/>
      <c r="AB1175" s="115"/>
      <c r="AC1175" s="115"/>
      <c r="AD1175" s="115"/>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3" t="str">
        <f t="shared" ref="C1176:C1239" si="203">LEFT(K1176,4)</f>
        <v/>
      </c>
      <c r="D1176" s="113" t="e">
        <f>VLOOKUP(C1176,Kodai_VVG!$C$4:$C$52,1,FALSE)</f>
        <v>#N/A</v>
      </c>
      <c r="E1176" s="113" t="e">
        <f>VLOOKUP(B1176,Kodai_priem!$D$4:$D$564,1,FALSE)</f>
        <v>#N/A</v>
      </c>
      <c r="F1176" s="115"/>
      <c r="G1176" s="115"/>
      <c r="H1176" s="39"/>
      <c r="I1176" s="115"/>
      <c r="J1176" s="115"/>
      <c r="K1176" s="115"/>
      <c r="L1176" s="115"/>
      <c r="M1176" s="115"/>
      <c r="N1176" s="116"/>
      <c r="O1176" s="117"/>
      <c r="P1176" s="118"/>
      <c r="Q1176" s="115"/>
      <c r="R1176" s="115"/>
      <c r="S1176" s="117" t="str">
        <f t="shared" si="198"/>
        <v>nepildyti</v>
      </c>
      <c r="T1176" s="114" t="str">
        <f t="shared" si="198"/>
        <v>nepildyti</v>
      </c>
      <c r="U1176" s="115"/>
      <c r="V1176" s="115"/>
      <c r="W1176" s="116"/>
      <c r="X1176" s="153"/>
      <c r="Y1176" s="153"/>
      <c r="Z1176" s="153"/>
      <c r="AA1176" s="115"/>
      <c r="AB1176" s="115"/>
      <c r="AC1176" s="115"/>
      <c r="AD1176" s="115"/>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VLOOKUP(B1177,Kodai_priem!$D$4:$D$564,1,FALSE)</f>
        <v>#N/A</v>
      </c>
      <c r="F1177" s="115"/>
      <c r="G1177" s="115"/>
      <c r="H1177" s="39"/>
      <c r="I1177" s="115"/>
      <c r="J1177" s="115"/>
      <c r="K1177" s="115"/>
      <c r="L1177" s="115"/>
      <c r="M1177" s="115"/>
      <c r="N1177" s="116"/>
      <c r="O1177" s="117"/>
      <c r="P1177" s="118"/>
      <c r="Q1177" s="115"/>
      <c r="R1177" s="115"/>
      <c r="S1177" s="117" t="str">
        <f t="shared" ref="S1177:T1240" si="208">IF($R1177="fizinis asmuo","užpildykite","nepildyti")</f>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VLOOKUP(B1178,Kodai_priem!$D$4:$D$564,1,FALSE)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VLOOKUP(B1179,Kodai_priem!$D$4:$D$564,1,FALSE)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VLOOKUP(B1180,Kodai_priem!$D$4:$D$564,1,FALSE)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VLOOKUP(B1181,Kodai_priem!$D$4:$D$564,1,FALSE)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VLOOKUP(B1182,Kodai_priem!$D$4:$D$564,1,FALSE)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VLOOKUP(B1183,Kodai_priem!$D$4:$D$564,1,FALSE)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VLOOKUP(B1184,Kodai_priem!$D$4:$D$564,1,FALSE)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VLOOKUP(B1185,Kodai_priem!$D$4:$D$564,1,FALSE)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VLOOKUP(B1186,Kodai_priem!$D$4:$D$564,1,FALSE)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VLOOKUP(B1187,Kodai_priem!$D$4:$D$564,1,FALSE)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VLOOKUP(B1188,Kodai_priem!$D$4:$D$564,1,FALSE)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VLOOKUP(B1189,Kodai_priem!$D$4:$D$564,1,FALSE)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VLOOKUP(B1190,Kodai_priem!$D$4:$D$564,1,FALSE)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VLOOKUP(B1191,Kodai_priem!$D$4:$D$564,1,FALSE)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VLOOKUP(B1192,Kodai_priem!$D$4:$D$564,1,FALSE)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VLOOKUP(B1193,Kodai_priem!$D$4:$D$564,1,FALSE)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VLOOKUP(B1194,Kodai_priem!$D$4:$D$564,1,FALSE)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VLOOKUP(B1195,Kodai_priem!$D$4:$D$564,1,FALSE)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VLOOKUP(B1196,Kodai_priem!$D$4:$D$564,1,FALSE)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VLOOKUP(B1197,Kodai_priem!$D$4:$D$564,1,FALSE)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VLOOKUP(B1198,Kodai_priem!$D$4:$D$564,1,FALSE)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VLOOKUP(B1199,Kodai_priem!$D$4:$D$564,1,FALSE)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VLOOKUP(B1200,Kodai_priem!$D$4:$D$564,1,FALSE)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VLOOKUP(B1201,Kodai_priem!$D$4:$D$564,1,FALSE)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VLOOKUP(B1202,Kodai_priem!$D$4:$D$564,1,FALSE)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VLOOKUP(B1203,Kodai_priem!$D$4:$D$564,1,FALSE)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VLOOKUP(B1204,Kodai_priem!$D$4:$D$564,1,FALSE)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VLOOKUP(B1205,Kodai_priem!$D$4:$D$564,1,FALSE)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VLOOKUP(B1206,Kodai_priem!$D$4:$D$564,1,FALSE)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VLOOKUP(B1207,Kodai_priem!$D$4:$D$564,1,FALSE)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VLOOKUP(B1208,Kodai_priem!$D$4:$D$564,1,FALSE)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VLOOKUP(B1209,Kodai_priem!$D$4:$D$564,1,FALSE)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VLOOKUP(B1210,Kodai_priem!$D$4:$D$564,1,FALSE)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VLOOKUP(B1211,Kodai_priem!$D$4:$D$564,1,FALSE)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VLOOKUP(B1212,Kodai_priem!$D$4:$D$564,1,FALSE)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VLOOKUP(B1213,Kodai_priem!$D$4:$D$564,1,FALSE)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VLOOKUP(B1214,Kodai_priem!$D$4:$D$564,1,FALSE)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VLOOKUP(B1215,Kodai_priem!$D$4:$D$564,1,FALSE)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VLOOKUP(B1216,Kodai_priem!$D$4:$D$564,1,FALSE)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VLOOKUP(B1217,Kodai_priem!$D$4:$D$564,1,FALSE)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VLOOKUP(B1218,Kodai_priem!$D$4:$D$564,1,FALSE)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VLOOKUP(B1219,Kodai_priem!$D$4:$D$564,1,FALSE)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VLOOKUP(B1220,Kodai_priem!$D$4:$D$564,1,FALSE)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VLOOKUP(B1221,Kodai_priem!$D$4:$D$564,1,FALSE)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VLOOKUP(B1222,Kodai_priem!$D$4:$D$564,1,FALSE)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VLOOKUP(B1223,Kodai_priem!$D$4:$D$564,1,FALSE)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VLOOKUP(B1224,Kodai_priem!$D$4:$D$564,1,FALSE)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VLOOKUP(B1225,Kodai_priem!$D$4:$D$564,1,FALSE)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3" t="str">
        <f t="shared" si="203"/>
        <v/>
      </c>
      <c r="D1226" s="113" t="e">
        <f>VLOOKUP(C1226,Kodai_VVG!$C$4:$C$52,1,FALSE)</f>
        <v>#N/A</v>
      </c>
      <c r="E1226" s="113" t="e">
        <f>VLOOKUP(B1226,Kodai_priem!$D$4:$D$564,1,FALSE)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3" t="str">
        <f t="shared" si="203"/>
        <v/>
      </c>
      <c r="D1227" s="113" t="e">
        <f>VLOOKUP(C1227,Kodai_VVG!$C$4:$C$52,1,FALSE)</f>
        <v>#N/A</v>
      </c>
      <c r="E1227" s="113" t="e">
        <f>VLOOKUP(B1227,Kodai_priem!$D$4:$D$564,1,FALSE)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3" t="str">
        <f t="shared" si="203"/>
        <v/>
      </c>
      <c r="D1228" s="113" t="e">
        <f>VLOOKUP(C1228,Kodai_VVG!$C$4:$C$52,1,FALSE)</f>
        <v>#N/A</v>
      </c>
      <c r="E1228" s="113" t="e">
        <f>VLOOKUP(B1228,Kodai_priem!$D$4:$D$564,1,FALSE)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3" t="str">
        <f t="shared" si="203"/>
        <v/>
      </c>
      <c r="D1229" s="113" t="e">
        <f>VLOOKUP(C1229,Kodai_VVG!$C$4:$C$52,1,FALSE)</f>
        <v>#N/A</v>
      </c>
      <c r="E1229" s="113" t="e">
        <f>VLOOKUP(B1229,Kodai_priem!$D$4:$D$564,1,FALSE)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3" t="str">
        <f t="shared" si="203"/>
        <v/>
      </c>
      <c r="D1230" s="113" t="e">
        <f>VLOOKUP(C1230,Kodai_VVG!$C$4:$C$52,1,FALSE)</f>
        <v>#N/A</v>
      </c>
      <c r="E1230" s="113" t="e">
        <f>VLOOKUP(B1230,Kodai_priem!$D$4:$D$564,1,FALSE)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VLOOKUP(B1231,Kodai_priem!$D$4:$D$564,1,FALSE)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VLOOKUP(B1232,Kodai_priem!$D$4:$D$564,1,FALSE)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VLOOKUP(B1233,Kodai_priem!$D$4:$D$564,1,FALSE)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VLOOKUP(B1234,Kodai_priem!$D$4:$D$564,1,FALSE)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VLOOKUP(B1235,Kodai_priem!$D$4:$D$564,1,FALSE)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3" t="str">
        <f t="shared" si="203"/>
        <v/>
      </c>
      <c r="D1236" s="113" t="e">
        <f>VLOOKUP(C1236,Kodai_VVG!$C$4:$C$52,1,FALSE)</f>
        <v>#N/A</v>
      </c>
      <c r="E1236" s="113" t="e">
        <f>VLOOKUP(B1236,Kodai_priem!$D$4:$D$564,1,FALSE)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3" t="str">
        <f t="shared" si="203"/>
        <v/>
      </c>
      <c r="D1237" s="113" t="e">
        <f>VLOOKUP(C1237,Kodai_VVG!$C$4:$C$52,1,FALSE)</f>
        <v>#N/A</v>
      </c>
      <c r="E1237" s="113" t="e">
        <f>VLOOKUP(B1237,Kodai_priem!$D$4:$D$564,1,FALSE)</f>
        <v>#N/A</v>
      </c>
      <c r="F1237" s="115"/>
      <c r="G1237" s="115"/>
      <c r="H1237" s="39"/>
      <c r="I1237" s="115"/>
      <c r="J1237" s="115"/>
      <c r="K1237" s="115"/>
      <c r="L1237" s="115"/>
      <c r="M1237" s="115"/>
      <c r="N1237" s="116"/>
      <c r="O1237" s="117"/>
      <c r="P1237" s="118"/>
      <c r="Q1237" s="115"/>
      <c r="R1237" s="115"/>
      <c r="S1237" s="117" t="str">
        <f t="shared" si="208"/>
        <v>nepildyti</v>
      </c>
      <c r="T1237" s="114" t="str">
        <f t="shared" si="208"/>
        <v>nepildyti</v>
      </c>
      <c r="U1237" s="115"/>
      <c r="V1237" s="115"/>
      <c r="W1237" s="116"/>
      <c r="X1237" s="153"/>
      <c r="Y1237" s="153"/>
      <c r="Z1237" s="153"/>
      <c r="AA1237" s="115"/>
      <c r="AB1237" s="115"/>
      <c r="AC1237" s="115"/>
      <c r="AD1237" s="115"/>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3" t="str">
        <f t="shared" si="203"/>
        <v/>
      </c>
      <c r="D1238" s="113" t="e">
        <f>VLOOKUP(C1238,Kodai_VVG!$C$4:$C$52,1,FALSE)</f>
        <v>#N/A</v>
      </c>
      <c r="E1238" s="113" t="e">
        <f>VLOOKUP(B1238,Kodai_priem!$D$4:$D$564,1,FALSE)</f>
        <v>#N/A</v>
      </c>
      <c r="F1238" s="115"/>
      <c r="G1238" s="115"/>
      <c r="H1238" s="39"/>
      <c r="I1238" s="115"/>
      <c r="J1238" s="115"/>
      <c r="K1238" s="115"/>
      <c r="L1238" s="115"/>
      <c r="M1238" s="115"/>
      <c r="N1238" s="116"/>
      <c r="O1238" s="117"/>
      <c r="P1238" s="118"/>
      <c r="Q1238" s="115"/>
      <c r="R1238" s="115"/>
      <c r="S1238" s="117" t="str">
        <f t="shared" si="208"/>
        <v>nepildyti</v>
      </c>
      <c r="T1238" s="114" t="str">
        <f t="shared" si="208"/>
        <v>nepildyti</v>
      </c>
      <c r="U1238" s="115"/>
      <c r="V1238" s="115"/>
      <c r="W1238" s="116"/>
      <c r="X1238" s="153"/>
      <c r="Y1238" s="153"/>
      <c r="Z1238" s="153"/>
      <c r="AA1238" s="115"/>
      <c r="AB1238" s="115"/>
      <c r="AC1238" s="115"/>
      <c r="AD1238" s="115"/>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3" t="str">
        <f t="shared" si="203"/>
        <v/>
      </c>
      <c r="D1239" s="113" t="e">
        <f>VLOOKUP(C1239,Kodai_VVG!$C$4:$C$52,1,FALSE)</f>
        <v>#N/A</v>
      </c>
      <c r="E1239" s="113" t="e">
        <f>VLOOKUP(B1239,Kodai_priem!$D$4:$D$564,1,FALSE)</f>
        <v>#N/A</v>
      </c>
      <c r="F1239" s="115"/>
      <c r="G1239" s="115"/>
      <c r="H1239" s="39"/>
      <c r="I1239" s="115"/>
      <c r="J1239" s="115"/>
      <c r="K1239" s="115"/>
      <c r="L1239" s="115"/>
      <c r="M1239" s="115"/>
      <c r="N1239" s="116"/>
      <c r="O1239" s="117"/>
      <c r="P1239" s="118"/>
      <c r="Q1239" s="115"/>
      <c r="R1239" s="115"/>
      <c r="S1239" s="117" t="str">
        <f t="shared" si="208"/>
        <v>nepildyti</v>
      </c>
      <c r="T1239" s="114" t="str">
        <f t="shared" si="208"/>
        <v>nepildyti</v>
      </c>
      <c r="U1239" s="115"/>
      <c r="V1239" s="115"/>
      <c r="W1239" s="116"/>
      <c r="X1239" s="153"/>
      <c r="Y1239" s="153"/>
      <c r="Z1239" s="153"/>
      <c r="AA1239" s="115"/>
      <c r="AB1239" s="115"/>
      <c r="AC1239" s="115"/>
      <c r="AD1239" s="115"/>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3" t="str">
        <f t="shared" ref="C1240:C1303" si="213">LEFT(K1240,4)</f>
        <v/>
      </c>
      <c r="D1240" s="113" t="e">
        <f>VLOOKUP(C1240,Kodai_VVG!$C$4:$C$52,1,FALSE)</f>
        <v>#N/A</v>
      </c>
      <c r="E1240" s="113" t="e">
        <f>VLOOKUP(B1240,Kodai_priem!$D$4:$D$564,1,FALSE)</f>
        <v>#N/A</v>
      </c>
      <c r="F1240" s="115"/>
      <c r="G1240" s="115"/>
      <c r="H1240" s="39"/>
      <c r="I1240" s="115"/>
      <c r="J1240" s="115"/>
      <c r="K1240" s="115"/>
      <c r="L1240" s="115"/>
      <c r="M1240" s="115"/>
      <c r="N1240" s="116"/>
      <c r="O1240" s="117"/>
      <c r="P1240" s="118"/>
      <c r="Q1240" s="115"/>
      <c r="R1240" s="115"/>
      <c r="S1240" s="117" t="str">
        <f t="shared" si="208"/>
        <v>nepildyti</v>
      </c>
      <c r="T1240" s="114" t="str">
        <f t="shared" si="208"/>
        <v>nepildyti</v>
      </c>
      <c r="U1240" s="115"/>
      <c r="V1240" s="115"/>
      <c r="W1240" s="116"/>
      <c r="X1240" s="153"/>
      <c r="Y1240" s="153"/>
      <c r="Z1240" s="153"/>
      <c r="AA1240" s="115"/>
      <c r="AB1240" s="115"/>
      <c r="AC1240" s="115"/>
      <c r="AD1240" s="115"/>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VLOOKUP(B1241,Kodai_priem!$D$4:$D$564,1,FALSE)</f>
        <v>#N/A</v>
      </c>
      <c r="F1241" s="115"/>
      <c r="G1241" s="115"/>
      <c r="H1241" s="39"/>
      <c r="I1241" s="115"/>
      <c r="J1241" s="115"/>
      <c r="K1241" s="115"/>
      <c r="L1241" s="115"/>
      <c r="M1241" s="115"/>
      <c r="N1241" s="116"/>
      <c r="O1241" s="117"/>
      <c r="P1241" s="118"/>
      <c r="Q1241" s="115"/>
      <c r="R1241" s="115"/>
      <c r="S1241" s="117" t="str">
        <f t="shared" ref="S1241:T1304" si="218">IF($R1241="fizinis asmuo","užpildykite","nepildyti")</f>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VLOOKUP(B1242,Kodai_priem!$D$4:$D$564,1,FALSE)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VLOOKUP(B1243,Kodai_priem!$D$4:$D$564,1,FALSE)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VLOOKUP(B1244,Kodai_priem!$D$4:$D$564,1,FALSE)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VLOOKUP(B1245,Kodai_priem!$D$4:$D$564,1,FALSE)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VLOOKUP(B1246,Kodai_priem!$D$4:$D$564,1,FALSE)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VLOOKUP(B1247,Kodai_priem!$D$4:$D$564,1,FALSE)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VLOOKUP(B1248,Kodai_priem!$D$4:$D$564,1,FALSE)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VLOOKUP(B1249,Kodai_priem!$D$4:$D$564,1,FALSE)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VLOOKUP(B1250,Kodai_priem!$D$4:$D$564,1,FALSE)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VLOOKUP(B1251,Kodai_priem!$D$4:$D$564,1,FALSE)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VLOOKUP(B1252,Kodai_priem!$D$4:$D$564,1,FALSE)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VLOOKUP(B1253,Kodai_priem!$D$4:$D$564,1,FALSE)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VLOOKUP(B1254,Kodai_priem!$D$4:$D$564,1,FALSE)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VLOOKUP(B1255,Kodai_priem!$D$4:$D$564,1,FALSE)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VLOOKUP(B1256,Kodai_priem!$D$4:$D$564,1,FALSE)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VLOOKUP(B1257,Kodai_priem!$D$4:$D$564,1,FALSE)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VLOOKUP(B1258,Kodai_priem!$D$4:$D$564,1,FALSE)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VLOOKUP(B1259,Kodai_priem!$D$4:$D$564,1,FALSE)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VLOOKUP(B1260,Kodai_priem!$D$4:$D$564,1,FALSE)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VLOOKUP(B1261,Kodai_priem!$D$4:$D$564,1,FALSE)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VLOOKUP(B1262,Kodai_priem!$D$4:$D$564,1,FALSE)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VLOOKUP(B1263,Kodai_priem!$D$4:$D$564,1,FALSE)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VLOOKUP(B1264,Kodai_priem!$D$4:$D$564,1,FALSE)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VLOOKUP(B1265,Kodai_priem!$D$4:$D$564,1,FALSE)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VLOOKUP(B1266,Kodai_priem!$D$4:$D$564,1,FALSE)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VLOOKUP(B1267,Kodai_priem!$D$4:$D$564,1,FALSE)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VLOOKUP(B1268,Kodai_priem!$D$4:$D$564,1,FALSE)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VLOOKUP(B1269,Kodai_priem!$D$4:$D$564,1,FALSE)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VLOOKUP(B1270,Kodai_priem!$D$4:$D$564,1,FALSE)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VLOOKUP(B1271,Kodai_priem!$D$4:$D$564,1,FALSE)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VLOOKUP(B1272,Kodai_priem!$D$4:$D$564,1,FALSE)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VLOOKUP(B1273,Kodai_priem!$D$4:$D$564,1,FALSE)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VLOOKUP(B1274,Kodai_priem!$D$4:$D$564,1,FALSE)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VLOOKUP(B1275,Kodai_priem!$D$4:$D$564,1,FALSE)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VLOOKUP(B1276,Kodai_priem!$D$4:$D$564,1,FALSE)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VLOOKUP(B1277,Kodai_priem!$D$4:$D$564,1,FALSE)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VLOOKUP(B1278,Kodai_priem!$D$4:$D$564,1,FALSE)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VLOOKUP(B1279,Kodai_priem!$D$4:$D$564,1,FALSE)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VLOOKUP(B1280,Kodai_priem!$D$4:$D$564,1,FALSE)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VLOOKUP(B1281,Kodai_priem!$D$4:$D$564,1,FALSE)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VLOOKUP(B1282,Kodai_priem!$D$4:$D$564,1,FALSE)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VLOOKUP(B1283,Kodai_priem!$D$4:$D$564,1,FALSE)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VLOOKUP(B1284,Kodai_priem!$D$4:$D$564,1,FALSE)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VLOOKUP(B1285,Kodai_priem!$D$4:$D$564,1,FALSE)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VLOOKUP(B1286,Kodai_priem!$D$4:$D$564,1,FALSE)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VLOOKUP(B1287,Kodai_priem!$D$4:$D$564,1,FALSE)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VLOOKUP(B1288,Kodai_priem!$D$4:$D$564,1,FALSE)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VLOOKUP(B1289,Kodai_priem!$D$4:$D$564,1,FALSE)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3" t="str">
        <f t="shared" si="213"/>
        <v/>
      </c>
      <c r="D1290" s="113" t="e">
        <f>VLOOKUP(C1290,Kodai_VVG!$C$4:$C$52,1,FALSE)</f>
        <v>#N/A</v>
      </c>
      <c r="E1290" s="113" t="e">
        <f>VLOOKUP(B1290,Kodai_priem!$D$4:$D$564,1,FALSE)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3" t="str">
        <f t="shared" si="213"/>
        <v/>
      </c>
      <c r="D1291" s="113" t="e">
        <f>VLOOKUP(C1291,Kodai_VVG!$C$4:$C$52,1,FALSE)</f>
        <v>#N/A</v>
      </c>
      <c r="E1291" s="113" t="e">
        <f>VLOOKUP(B1291,Kodai_priem!$D$4:$D$564,1,FALSE)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3" t="str">
        <f t="shared" si="213"/>
        <v/>
      </c>
      <c r="D1292" s="113" t="e">
        <f>VLOOKUP(C1292,Kodai_VVG!$C$4:$C$52,1,FALSE)</f>
        <v>#N/A</v>
      </c>
      <c r="E1292" s="113" t="e">
        <f>VLOOKUP(B1292,Kodai_priem!$D$4:$D$564,1,FALSE)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3" t="str">
        <f t="shared" si="213"/>
        <v/>
      </c>
      <c r="D1293" s="113" t="e">
        <f>VLOOKUP(C1293,Kodai_VVG!$C$4:$C$52,1,FALSE)</f>
        <v>#N/A</v>
      </c>
      <c r="E1293" s="113" t="e">
        <f>VLOOKUP(B1293,Kodai_priem!$D$4:$D$564,1,FALSE)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3" t="str">
        <f t="shared" si="213"/>
        <v/>
      </c>
      <c r="D1294" s="113" t="e">
        <f>VLOOKUP(C1294,Kodai_VVG!$C$4:$C$52,1,FALSE)</f>
        <v>#N/A</v>
      </c>
      <c r="E1294" s="113" t="e">
        <f>VLOOKUP(B1294,Kodai_priem!$D$4:$D$564,1,FALSE)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VLOOKUP(B1295,Kodai_priem!$D$4:$D$564,1,FALSE)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VLOOKUP(B1296,Kodai_priem!$D$4:$D$564,1,FALSE)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VLOOKUP(B1297,Kodai_priem!$D$4:$D$564,1,FALSE)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VLOOKUP(B1298,Kodai_priem!$D$4:$D$564,1,FALSE)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VLOOKUP(B1299,Kodai_priem!$D$4:$D$564,1,FALSE)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3" t="str">
        <f t="shared" si="213"/>
        <v/>
      </c>
      <c r="D1300" s="113" t="e">
        <f>VLOOKUP(C1300,Kodai_VVG!$C$4:$C$52,1,FALSE)</f>
        <v>#N/A</v>
      </c>
      <c r="E1300" s="113" t="e">
        <f>VLOOKUP(B1300,Kodai_priem!$D$4:$D$564,1,FALSE)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3" t="str">
        <f t="shared" si="213"/>
        <v/>
      </c>
      <c r="D1301" s="113" t="e">
        <f>VLOOKUP(C1301,Kodai_VVG!$C$4:$C$52,1,FALSE)</f>
        <v>#N/A</v>
      </c>
      <c r="E1301" s="113" t="e">
        <f>VLOOKUP(B1301,Kodai_priem!$D$4:$D$564,1,FALSE)</f>
        <v>#N/A</v>
      </c>
      <c r="F1301" s="115"/>
      <c r="G1301" s="115"/>
      <c r="H1301" s="39"/>
      <c r="I1301" s="115"/>
      <c r="J1301" s="115"/>
      <c r="K1301" s="115"/>
      <c r="L1301" s="115"/>
      <c r="M1301" s="115"/>
      <c r="N1301" s="116"/>
      <c r="O1301" s="117"/>
      <c r="P1301" s="118"/>
      <c r="Q1301" s="115"/>
      <c r="R1301" s="115"/>
      <c r="S1301" s="117" t="str">
        <f t="shared" si="218"/>
        <v>nepildyti</v>
      </c>
      <c r="T1301" s="114" t="str">
        <f t="shared" si="218"/>
        <v>nepildyti</v>
      </c>
      <c r="U1301" s="115"/>
      <c r="V1301" s="115"/>
      <c r="W1301" s="116"/>
      <c r="X1301" s="153"/>
      <c r="Y1301" s="153"/>
      <c r="Z1301" s="153"/>
      <c r="AA1301" s="115"/>
      <c r="AB1301" s="115"/>
      <c r="AC1301" s="115"/>
      <c r="AD1301" s="115"/>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3" t="str">
        <f t="shared" si="213"/>
        <v/>
      </c>
      <c r="D1302" s="113" t="e">
        <f>VLOOKUP(C1302,Kodai_VVG!$C$4:$C$52,1,FALSE)</f>
        <v>#N/A</v>
      </c>
      <c r="E1302" s="113" t="e">
        <f>VLOOKUP(B1302,Kodai_priem!$D$4:$D$564,1,FALSE)</f>
        <v>#N/A</v>
      </c>
      <c r="F1302" s="115"/>
      <c r="G1302" s="115"/>
      <c r="H1302" s="39"/>
      <c r="I1302" s="115"/>
      <c r="J1302" s="115"/>
      <c r="K1302" s="115"/>
      <c r="L1302" s="115"/>
      <c r="M1302" s="115"/>
      <c r="N1302" s="116"/>
      <c r="O1302" s="117"/>
      <c r="P1302" s="118"/>
      <c r="Q1302" s="115"/>
      <c r="R1302" s="115"/>
      <c r="S1302" s="117" t="str">
        <f t="shared" si="218"/>
        <v>nepildyti</v>
      </c>
      <c r="T1302" s="114" t="str">
        <f t="shared" si="218"/>
        <v>nepildyti</v>
      </c>
      <c r="U1302" s="115"/>
      <c r="V1302" s="115"/>
      <c r="W1302" s="116"/>
      <c r="X1302" s="153"/>
      <c r="Y1302" s="153"/>
      <c r="Z1302" s="153"/>
      <c r="AA1302" s="115"/>
      <c r="AB1302" s="115"/>
      <c r="AC1302" s="115"/>
      <c r="AD1302" s="115"/>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3" t="str">
        <f t="shared" si="213"/>
        <v/>
      </c>
      <c r="D1303" s="113" t="e">
        <f>VLOOKUP(C1303,Kodai_VVG!$C$4:$C$52,1,FALSE)</f>
        <v>#N/A</v>
      </c>
      <c r="E1303" s="113" t="e">
        <f>VLOOKUP(B1303,Kodai_priem!$D$4:$D$564,1,FALSE)</f>
        <v>#N/A</v>
      </c>
      <c r="F1303" s="115"/>
      <c r="G1303" s="115"/>
      <c r="H1303" s="39"/>
      <c r="I1303" s="115"/>
      <c r="J1303" s="115"/>
      <c r="K1303" s="115"/>
      <c r="L1303" s="115"/>
      <c r="M1303" s="115"/>
      <c r="N1303" s="116"/>
      <c r="O1303" s="117"/>
      <c r="P1303" s="118"/>
      <c r="Q1303" s="115"/>
      <c r="R1303" s="115"/>
      <c r="S1303" s="117" t="str">
        <f t="shared" si="218"/>
        <v>nepildyti</v>
      </c>
      <c r="T1303" s="114" t="str">
        <f t="shared" si="218"/>
        <v>nepildyti</v>
      </c>
      <c r="U1303" s="115"/>
      <c r="V1303" s="115"/>
      <c r="W1303" s="116"/>
      <c r="X1303" s="153"/>
      <c r="Y1303" s="153"/>
      <c r="Z1303" s="153"/>
      <c r="AA1303" s="115"/>
      <c r="AB1303" s="115"/>
      <c r="AC1303" s="115"/>
      <c r="AD1303" s="115"/>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3" t="str">
        <f t="shared" ref="C1304:C1367" si="223">LEFT(K1304,4)</f>
        <v/>
      </c>
      <c r="D1304" s="113" t="e">
        <f>VLOOKUP(C1304,Kodai_VVG!$C$4:$C$52,1,FALSE)</f>
        <v>#N/A</v>
      </c>
      <c r="E1304" s="113" t="e">
        <f>VLOOKUP(B1304,Kodai_priem!$D$4:$D$564,1,FALSE)</f>
        <v>#N/A</v>
      </c>
      <c r="F1304" s="115"/>
      <c r="G1304" s="115"/>
      <c r="H1304" s="39"/>
      <c r="I1304" s="115"/>
      <c r="J1304" s="115"/>
      <c r="K1304" s="115"/>
      <c r="L1304" s="115"/>
      <c r="M1304" s="115"/>
      <c r="N1304" s="116"/>
      <c r="O1304" s="117"/>
      <c r="P1304" s="118"/>
      <c r="Q1304" s="115"/>
      <c r="R1304" s="115"/>
      <c r="S1304" s="117" t="str">
        <f t="shared" si="218"/>
        <v>nepildyti</v>
      </c>
      <c r="T1304" s="114" t="str">
        <f t="shared" si="218"/>
        <v>nepildyti</v>
      </c>
      <c r="U1304" s="115"/>
      <c r="V1304" s="115"/>
      <c r="W1304" s="116"/>
      <c r="X1304" s="153"/>
      <c r="Y1304" s="153"/>
      <c r="Z1304" s="153"/>
      <c r="AA1304" s="115"/>
      <c r="AB1304" s="115"/>
      <c r="AC1304" s="115"/>
      <c r="AD1304" s="115"/>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VLOOKUP(B1305,Kodai_priem!$D$4:$D$564,1,FALSE)</f>
        <v>#N/A</v>
      </c>
      <c r="F1305" s="115"/>
      <c r="G1305" s="115"/>
      <c r="H1305" s="39"/>
      <c r="I1305" s="115"/>
      <c r="J1305" s="115"/>
      <c r="K1305" s="115"/>
      <c r="L1305" s="115"/>
      <c r="M1305" s="115"/>
      <c r="N1305" s="116"/>
      <c r="O1305" s="117"/>
      <c r="P1305" s="118"/>
      <c r="Q1305" s="115"/>
      <c r="R1305" s="115"/>
      <c r="S1305" s="117" t="str">
        <f t="shared" ref="S1305:T1368" si="228">IF($R1305="fizinis asmuo","užpildykite","nepildyti")</f>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VLOOKUP(B1306,Kodai_priem!$D$4:$D$564,1,FALSE)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VLOOKUP(B1307,Kodai_priem!$D$4:$D$564,1,FALSE)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VLOOKUP(B1308,Kodai_priem!$D$4:$D$564,1,FALSE)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VLOOKUP(B1309,Kodai_priem!$D$4:$D$564,1,FALSE)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VLOOKUP(B1310,Kodai_priem!$D$4:$D$564,1,FALSE)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VLOOKUP(B1311,Kodai_priem!$D$4:$D$564,1,FALSE)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VLOOKUP(B1312,Kodai_priem!$D$4:$D$564,1,FALSE)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VLOOKUP(B1313,Kodai_priem!$D$4:$D$564,1,FALSE)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VLOOKUP(B1314,Kodai_priem!$D$4:$D$564,1,FALSE)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VLOOKUP(B1315,Kodai_priem!$D$4:$D$564,1,FALSE)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VLOOKUP(B1316,Kodai_priem!$D$4:$D$564,1,FALSE)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VLOOKUP(B1317,Kodai_priem!$D$4:$D$564,1,FALSE)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VLOOKUP(B1318,Kodai_priem!$D$4:$D$564,1,FALSE)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VLOOKUP(B1319,Kodai_priem!$D$4:$D$564,1,FALSE)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VLOOKUP(B1320,Kodai_priem!$D$4:$D$564,1,FALSE)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VLOOKUP(B1321,Kodai_priem!$D$4:$D$564,1,FALSE)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VLOOKUP(B1322,Kodai_priem!$D$4:$D$564,1,FALSE)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VLOOKUP(B1323,Kodai_priem!$D$4:$D$564,1,FALSE)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VLOOKUP(B1324,Kodai_priem!$D$4:$D$564,1,FALSE)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VLOOKUP(B1325,Kodai_priem!$D$4:$D$564,1,FALSE)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VLOOKUP(B1326,Kodai_priem!$D$4:$D$564,1,FALSE)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VLOOKUP(B1327,Kodai_priem!$D$4:$D$564,1,FALSE)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VLOOKUP(B1328,Kodai_priem!$D$4:$D$564,1,FALSE)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VLOOKUP(B1329,Kodai_priem!$D$4:$D$564,1,FALSE)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VLOOKUP(B1330,Kodai_priem!$D$4:$D$564,1,FALSE)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VLOOKUP(B1331,Kodai_priem!$D$4:$D$564,1,FALSE)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VLOOKUP(B1332,Kodai_priem!$D$4:$D$564,1,FALSE)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VLOOKUP(B1333,Kodai_priem!$D$4:$D$564,1,FALSE)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VLOOKUP(B1334,Kodai_priem!$D$4:$D$564,1,FALSE)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VLOOKUP(B1335,Kodai_priem!$D$4:$D$564,1,FALSE)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VLOOKUP(B1336,Kodai_priem!$D$4:$D$564,1,FALSE)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VLOOKUP(B1337,Kodai_priem!$D$4:$D$564,1,FALSE)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VLOOKUP(B1338,Kodai_priem!$D$4:$D$564,1,FALSE)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VLOOKUP(B1339,Kodai_priem!$D$4:$D$564,1,FALSE)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VLOOKUP(B1340,Kodai_priem!$D$4:$D$564,1,FALSE)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VLOOKUP(B1341,Kodai_priem!$D$4:$D$564,1,FALSE)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VLOOKUP(B1342,Kodai_priem!$D$4:$D$564,1,FALSE)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VLOOKUP(B1343,Kodai_priem!$D$4:$D$564,1,FALSE)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VLOOKUP(B1344,Kodai_priem!$D$4:$D$564,1,FALSE)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VLOOKUP(B1345,Kodai_priem!$D$4:$D$564,1,FALSE)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VLOOKUP(B1346,Kodai_priem!$D$4:$D$564,1,FALSE)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VLOOKUP(B1347,Kodai_priem!$D$4:$D$564,1,FALSE)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VLOOKUP(B1348,Kodai_priem!$D$4:$D$564,1,FALSE)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VLOOKUP(B1349,Kodai_priem!$D$4:$D$564,1,FALSE)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VLOOKUP(B1350,Kodai_priem!$D$4:$D$564,1,FALSE)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VLOOKUP(B1351,Kodai_priem!$D$4:$D$564,1,FALSE)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VLOOKUP(B1352,Kodai_priem!$D$4:$D$564,1,FALSE)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VLOOKUP(B1353,Kodai_priem!$D$4:$D$564,1,FALSE)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3" t="str">
        <f t="shared" si="223"/>
        <v/>
      </c>
      <c r="D1354" s="113" t="e">
        <f>VLOOKUP(C1354,Kodai_VVG!$C$4:$C$52,1,FALSE)</f>
        <v>#N/A</v>
      </c>
      <c r="E1354" s="113" t="e">
        <f>VLOOKUP(B1354,Kodai_priem!$D$4:$D$564,1,FALSE)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3" t="str">
        <f t="shared" si="223"/>
        <v/>
      </c>
      <c r="D1355" s="113" t="e">
        <f>VLOOKUP(C1355,Kodai_VVG!$C$4:$C$52,1,FALSE)</f>
        <v>#N/A</v>
      </c>
      <c r="E1355" s="113" t="e">
        <f>VLOOKUP(B1355,Kodai_priem!$D$4:$D$564,1,FALSE)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3" t="str">
        <f t="shared" si="223"/>
        <v/>
      </c>
      <c r="D1356" s="113" t="e">
        <f>VLOOKUP(C1356,Kodai_VVG!$C$4:$C$52,1,FALSE)</f>
        <v>#N/A</v>
      </c>
      <c r="E1356" s="113" t="e">
        <f>VLOOKUP(B1356,Kodai_priem!$D$4:$D$564,1,FALSE)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3" t="str">
        <f t="shared" si="223"/>
        <v/>
      </c>
      <c r="D1357" s="113" t="e">
        <f>VLOOKUP(C1357,Kodai_VVG!$C$4:$C$52,1,FALSE)</f>
        <v>#N/A</v>
      </c>
      <c r="E1357" s="113" t="e">
        <f>VLOOKUP(B1357,Kodai_priem!$D$4:$D$564,1,FALSE)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3" t="str">
        <f t="shared" si="223"/>
        <v/>
      </c>
      <c r="D1358" s="113" t="e">
        <f>VLOOKUP(C1358,Kodai_VVG!$C$4:$C$52,1,FALSE)</f>
        <v>#N/A</v>
      </c>
      <c r="E1358" s="113" t="e">
        <f>VLOOKUP(B1358,Kodai_priem!$D$4:$D$564,1,FALSE)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VLOOKUP(B1359,Kodai_priem!$D$4:$D$564,1,FALSE)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VLOOKUP(B1360,Kodai_priem!$D$4:$D$564,1,FALSE)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VLOOKUP(B1361,Kodai_priem!$D$4:$D$564,1,FALSE)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VLOOKUP(B1362,Kodai_priem!$D$4:$D$564,1,FALSE)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VLOOKUP(B1363,Kodai_priem!$D$4:$D$564,1,FALSE)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3" t="str">
        <f t="shared" si="223"/>
        <v/>
      </c>
      <c r="D1364" s="113" t="e">
        <f>VLOOKUP(C1364,Kodai_VVG!$C$4:$C$52,1,FALSE)</f>
        <v>#N/A</v>
      </c>
      <c r="E1364" s="113" t="e">
        <f>VLOOKUP(B1364,Kodai_priem!$D$4:$D$564,1,FALSE)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3" t="str">
        <f t="shared" si="223"/>
        <v/>
      </c>
      <c r="D1365" s="113" t="e">
        <f>VLOOKUP(C1365,Kodai_VVG!$C$4:$C$52,1,FALSE)</f>
        <v>#N/A</v>
      </c>
      <c r="E1365" s="113" t="e">
        <f>VLOOKUP(B1365,Kodai_priem!$D$4:$D$564,1,FALSE)</f>
        <v>#N/A</v>
      </c>
      <c r="F1365" s="115"/>
      <c r="G1365" s="115"/>
      <c r="H1365" s="39"/>
      <c r="I1365" s="115"/>
      <c r="J1365" s="115"/>
      <c r="K1365" s="115"/>
      <c r="L1365" s="115"/>
      <c r="M1365" s="115"/>
      <c r="N1365" s="116"/>
      <c r="O1365" s="117"/>
      <c r="P1365" s="118"/>
      <c r="Q1365" s="115"/>
      <c r="R1365" s="115"/>
      <c r="S1365" s="117" t="str">
        <f t="shared" si="228"/>
        <v>nepildyti</v>
      </c>
      <c r="T1365" s="114" t="str">
        <f t="shared" si="228"/>
        <v>nepildyti</v>
      </c>
      <c r="U1365" s="115"/>
      <c r="V1365" s="115"/>
      <c r="W1365" s="116"/>
      <c r="X1365" s="153"/>
      <c r="Y1365" s="153"/>
      <c r="Z1365" s="153"/>
      <c r="AA1365" s="115"/>
      <c r="AB1365" s="115"/>
      <c r="AC1365" s="115"/>
      <c r="AD1365" s="115"/>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3" t="str">
        <f t="shared" si="223"/>
        <v/>
      </c>
      <c r="D1366" s="113" t="e">
        <f>VLOOKUP(C1366,Kodai_VVG!$C$4:$C$52,1,FALSE)</f>
        <v>#N/A</v>
      </c>
      <c r="E1366" s="113" t="e">
        <f>VLOOKUP(B1366,Kodai_priem!$D$4:$D$564,1,FALSE)</f>
        <v>#N/A</v>
      </c>
      <c r="F1366" s="115"/>
      <c r="G1366" s="115"/>
      <c r="H1366" s="39"/>
      <c r="I1366" s="115"/>
      <c r="J1366" s="115"/>
      <c r="K1366" s="115"/>
      <c r="L1366" s="115"/>
      <c r="M1366" s="115"/>
      <c r="N1366" s="116"/>
      <c r="O1366" s="117"/>
      <c r="P1366" s="118"/>
      <c r="Q1366" s="115"/>
      <c r="R1366" s="115"/>
      <c r="S1366" s="117" t="str">
        <f t="shared" si="228"/>
        <v>nepildyti</v>
      </c>
      <c r="T1366" s="114" t="str">
        <f t="shared" si="228"/>
        <v>nepildyti</v>
      </c>
      <c r="U1366" s="115"/>
      <c r="V1366" s="115"/>
      <c r="W1366" s="116"/>
      <c r="X1366" s="153"/>
      <c r="Y1366" s="153"/>
      <c r="Z1366" s="153"/>
      <c r="AA1366" s="115"/>
      <c r="AB1366" s="115"/>
      <c r="AC1366" s="115"/>
      <c r="AD1366" s="115"/>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3" t="str">
        <f t="shared" si="223"/>
        <v/>
      </c>
      <c r="D1367" s="113" t="e">
        <f>VLOOKUP(C1367,Kodai_VVG!$C$4:$C$52,1,FALSE)</f>
        <v>#N/A</v>
      </c>
      <c r="E1367" s="113" t="e">
        <f>VLOOKUP(B1367,Kodai_priem!$D$4:$D$564,1,FALSE)</f>
        <v>#N/A</v>
      </c>
      <c r="F1367" s="115"/>
      <c r="G1367" s="115"/>
      <c r="H1367" s="39"/>
      <c r="I1367" s="115"/>
      <c r="J1367" s="115"/>
      <c r="K1367" s="115"/>
      <c r="L1367" s="115"/>
      <c r="M1367" s="115"/>
      <c r="N1367" s="116"/>
      <c r="O1367" s="117"/>
      <c r="P1367" s="118"/>
      <c r="Q1367" s="115"/>
      <c r="R1367" s="115"/>
      <c r="S1367" s="117" t="str">
        <f t="shared" si="228"/>
        <v>nepildyti</v>
      </c>
      <c r="T1367" s="114" t="str">
        <f t="shared" si="228"/>
        <v>nepildyti</v>
      </c>
      <c r="U1367" s="115"/>
      <c r="V1367" s="115"/>
      <c r="W1367" s="116"/>
      <c r="X1367" s="153"/>
      <c r="Y1367" s="153"/>
      <c r="Z1367" s="153"/>
      <c r="AA1367" s="115"/>
      <c r="AB1367" s="115"/>
      <c r="AC1367" s="115"/>
      <c r="AD1367" s="115"/>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3" t="str">
        <f t="shared" ref="C1368:C1431" si="233">LEFT(K1368,4)</f>
        <v/>
      </c>
      <c r="D1368" s="113" t="e">
        <f>VLOOKUP(C1368,Kodai_VVG!$C$4:$C$52,1,FALSE)</f>
        <v>#N/A</v>
      </c>
      <c r="E1368" s="113" t="e">
        <f>VLOOKUP(B1368,Kodai_priem!$D$4:$D$564,1,FALSE)</f>
        <v>#N/A</v>
      </c>
      <c r="F1368" s="115"/>
      <c r="G1368" s="115"/>
      <c r="H1368" s="39"/>
      <c r="I1368" s="115"/>
      <c r="J1368" s="115"/>
      <c r="K1368" s="115"/>
      <c r="L1368" s="115"/>
      <c r="M1368" s="115"/>
      <c r="N1368" s="116"/>
      <c r="O1368" s="117"/>
      <c r="P1368" s="118"/>
      <c r="Q1368" s="115"/>
      <c r="R1368" s="115"/>
      <c r="S1368" s="117" t="str">
        <f t="shared" si="228"/>
        <v>nepildyti</v>
      </c>
      <c r="T1368" s="114" t="str">
        <f t="shared" si="228"/>
        <v>nepildyti</v>
      </c>
      <c r="U1368" s="115"/>
      <c r="V1368" s="115"/>
      <c r="W1368" s="116"/>
      <c r="X1368" s="153"/>
      <c r="Y1368" s="153"/>
      <c r="Z1368" s="153"/>
      <c r="AA1368" s="115"/>
      <c r="AB1368" s="115"/>
      <c r="AC1368" s="115"/>
      <c r="AD1368" s="115"/>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VLOOKUP(B1369,Kodai_priem!$D$4:$D$564,1,FALSE)</f>
        <v>#N/A</v>
      </c>
      <c r="F1369" s="115"/>
      <c r="G1369" s="115"/>
      <c r="H1369" s="39"/>
      <c r="I1369" s="115"/>
      <c r="J1369" s="115"/>
      <c r="K1369" s="115"/>
      <c r="L1369" s="115"/>
      <c r="M1369" s="115"/>
      <c r="N1369" s="116"/>
      <c r="O1369" s="117"/>
      <c r="P1369" s="118"/>
      <c r="Q1369" s="115"/>
      <c r="R1369" s="115"/>
      <c r="S1369" s="117" t="str">
        <f t="shared" ref="S1369:T1432" si="238">IF($R1369="fizinis asmuo","užpildykite","nepildyti")</f>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VLOOKUP(B1370,Kodai_priem!$D$4:$D$564,1,FALSE)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VLOOKUP(B1371,Kodai_priem!$D$4:$D$564,1,FALSE)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VLOOKUP(B1372,Kodai_priem!$D$4:$D$564,1,FALSE)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VLOOKUP(B1373,Kodai_priem!$D$4:$D$564,1,FALSE)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VLOOKUP(B1374,Kodai_priem!$D$4:$D$564,1,FALSE)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VLOOKUP(B1375,Kodai_priem!$D$4:$D$564,1,FALSE)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VLOOKUP(B1376,Kodai_priem!$D$4:$D$564,1,FALSE)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VLOOKUP(B1377,Kodai_priem!$D$4:$D$564,1,FALSE)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VLOOKUP(B1378,Kodai_priem!$D$4:$D$564,1,FALSE)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VLOOKUP(B1379,Kodai_priem!$D$4:$D$564,1,FALSE)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VLOOKUP(B1380,Kodai_priem!$D$4:$D$564,1,FALSE)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VLOOKUP(B1381,Kodai_priem!$D$4:$D$564,1,FALSE)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VLOOKUP(B1382,Kodai_priem!$D$4:$D$564,1,FALSE)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VLOOKUP(B1383,Kodai_priem!$D$4:$D$564,1,FALSE)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VLOOKUP(B1384,Kodai_priem!$D$4:$D$564,1,FALSE)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VLOOKUP(B1385,Kodai_priem!$D$4:$D$564,1,FALSE)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VLOOKUP(B1386,Kodai_priem!$D$4:$D$564,1,FALSE)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VLOOKUP(B1387,Kodai_priem!$D$4:$D$564,1,FALSE)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VLOOKUP(B1388,Kodai_priem!$D$4:$D$564,1,FALSE)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VLOOKUP(B1389,Kodai_priem!$D$4:$D$564,1,FALSE)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VLOOKUP(B1390,Kodai_priem!$D$4:$D$564,1,FALSE)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VLOOKUP(B1391,Kodai_priem!$D$4:$D$564,1,FALSE)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VLOOKUP(B1392,Kodai_priem!$D$4:$D$564,1,FALSE)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VLOOKUP(B1393,Kodai_priem!$D$4:$D$564,1,FALSE)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VLOOKUP(B1394,Kodai_priem!$D$4:$D$564,1,FALSE)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VLOOKUP(B1395,Kodai_priem!$D$4:$D$564,1,FALSE)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VLOOKUP(B1396,Kodai_priem!$D$4:$D$564,1,FALSE)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VLOOKUP(B1397,Kodai_priem!$D$4:$D$564,1,FALSE)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VLOOKUP(B1398,Kodai_priem!$D$4:$D$564,1,FALSE)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VLOOKUP(B1399,Kodai_priem!$D$4:$D$564,1,FALSE)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VLOOKUP(B1400,Kodai_priem!$D$4:$D$564,1,FALSE)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VLOOKUP(B1401,Kodai_priem!$D$4:$D$564,1,FALSE)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VLOOKUP(B1402,Kodai_priem!$D$4:$D$564,1,FALSE)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VLOOKUP(B1403,Kodai_priem!$D$4:$D$564,1,FALSE)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VLOOKUP(B1404,Kodai_priem!$D$4:$D$564,1,FALSE)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VLOOKUP(B1405,Kodai_priem!$D$4:$D$564,1,FALSE)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VLOOKUP(B1406,Kodai_priem!$D$4:$D$564,1,FALSE)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VLOOKUP(B1407,Kodai_priem!$D$4:$D$564,1,FALSE)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VLOOKUP(B1408,Kodai_priem!$D$4:$D$564,1,FALSE)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VLOOKUP(B1409,Kodai_priem!$D$4:$D$564,1,FALSE)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VLOOKUP(B1410,Kodai_priem!$D$4:$D$564,1,FALSE)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VLOOKUP(B1411,Kodai_priem!$D$4:$D$564,1,FALSE)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VLOOKUP(B1412,Kodai_priem!$D$4:$D$564,1,FALSE)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VLOOKUP(B1413,Kodai_priem!$D$4:$D$564,1,FALSE)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VLOOKUP(B1414,Kodai_priem!$D$4:$D$564,1,FALSE)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VLOOKUP(B1415,Kodai_priem!$D$4:$D$564,1,FALSE)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VLOOKUP(B1416,Kodai_priem!$D$4:$D$564,1,FALSE)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VLOOKUP(B1417,Kodai_priem!$D$4:$D$564,1,FALSE)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3" t="str">
        <f t="shared" si="233"/>
        <v/>
      </c>
      <c r="D1418" s="113" t="e">
        <f>VLOOKUP(C1418,Kodai_VVG!$C$4:$C$52,1,FALSE)</f>
        <v>#N/A</v>
      </c>
      <c r="E1418" s="113" t="e">
        <f>VLOOKUP(B1418,Kodai_priem!$D$4:$D$564,1,FALSE)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3" t="str">
        <f t="shared" si="233"/>
        <v/>
      </c>
      <c r="D1419" s="113" t="e">
        <f>VLOOKUP(C1419,Kodai_VVG!$C$4:$C$52,1,FALSE)</f>
        <v>#N/A</v>
      </c>
      <c r="E1419" s="113" t="e">
        <f>VLOOKUP(B1419,Kodai_priem!$D$4:$D$564,1,FALSE)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3" t="str">
        <f t="shared" si="233"/>
        <v/>
      </c>
      <c r="D1420" s="113" t="e">
        <f>VLOOKUP(C1420,Kodai_VVG!$C$4:$C$52,1,FALSE)</f>
        <v>#N/A</v>
      </c>
      <c r="E1420" s="113" t="e">
        <f>VLOOKUP(B1420,Kodai_priem!$D$4:$D$564,1,FALSE)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3" t="str">
        <f t="shared" si="233"/>
        <v/>
      </c>
      <c r="D1421" s="113" t="e">
        <f>VLOOKUP(C1421,Kodai_VVG!$C$4:$C$52,1,FALSE)</f>
        <v>#N/A</v>
      </c>
      <c r="E1421" s="113" t="e">
        <f>VLOOKUP(B1421,Kodai_priem!$D$4:$D$564,1,FALSE)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3" t="str">
        <f t="shared" si="233"/>
        <v/>
      </c>
      <c r="D1422" s="113" t="e">
        <f>VLOOKUP(C1422,Kodai_VVG!$C$4:$C$52,1,FALSE)</f>
        <v>#N/A</v>
      </c>
      <c r="E1422" s="113" t="e">
        <f>VLOOKUP(B1422,Kodai_priem!$D$4:$D$564,1,FALSE)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VLOOKUP(B1423,Kodai_priem!$D$4:$D$564,1,FALSE)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VLOOKUP(B1424,Kodai_priem!$D$4:$D$564,1,FALSE)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VLOOKUP(B1425,Kodai_priem!$D$4:$D$564,1,FALSE)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VLOOKUP(B1426,Kodai_priem!$D$4:$D$564,1,FALSE)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VLOOKUP(B1427,Kodai_priem!$D$4:$D$564,1,FALSE)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3" t="str">
        <f t="shared" si="233"/>
        <v/>
      </c>
      <c r="D1428" s="113" t="e">
        <f>VLOOKUP(C1428,Kodai_VVG!$C$4:$C$52,1,FALSE)</f>
        <v>#N/A</v>
      </c>
      <c r="E1428" s="113" t="e">
        <f>VLOOKUP(B1428,Kodai_priem!$D$4:$D$564,1,FALSE)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3" t="str">
        <f t="shared" si="233"/>
        <v/>
      </c>
      <c r="D1429" s="113" t="e">
        <f>VLOOKUP(C1429,Kodai_VVG!$C$4:$C$52,1,FALSE)</f>
        <v>#N/A</v>
      </c>
      <c r="E1429" s="113" t="e">
        <f>VLOOKUP(B1429,Kodai_priem!$D$4:$D$564,1,FALSE)</f>
        <v>#N/A</v>
      </c>
      <c r="F1429" s="115"/>
      <c r="G1429" s="115"/>
      <c r="H1429" s="39"/>
      <c r="I1429" s="115"/>
      <c r="J1429" s="115"/>
      <c r="K1429" s="115"/>
      <c r="L1429" s="115"/>
      <c r="M1429" s="115"/>
      <c r="N1429" s="116"/>
      <c r="O1429" s="117"/>
      <c r="P1429" s="118"/>
      <c r="Q1429" s="115"/>
      <c r="R1429" s="115"/>
      <c r="S1429" s="117" t="str">
        <f t="shared" si="238"/>
        <v>nepildyti</v>
      </c>
      <c r="T1429" s="114" t="str">
        <f t="shared" si="238"/>
        <v>nepildyti</v>
      </c>
      <c r="U1429" s="115"/>
      <c r="V1429" s="115"/>
      <c r="W1429" s="116"/>
      <c r="X1429" s="153"/>
      <c r="Y1429" s="153"/>
      <c r="Z1429" s="153"/>
      <c r="AA1429" s="115"/>
      <c r="AB1429" s="115"/>
      <c r="AC1429" s="115"/>
      <c r="AD1429" s="115"/>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3" t="str">
        <f t="shared" si="233"/>
        <v/>
      </c>
      <c r="D1430" s="113" t="e">
        <f>VLOOKUP(C1430,Kodai_VVG!$C$4:$C$52,1,FALSE)</f>
        <v>#N/A</v>
      </c>
      <c r="E1430" s="113" t="e">
        <f>VLOOKUP(B1430,Kodai_priem!$D$4:$D$564,1,FALSE)</f>
        <v>#N/A</v>
      </c>
      <c r="F1430" s="115"/>
      <c r="G1430" s="115"/>
      <c r="H1430" s="39"/>
      <c r="I1430" s="115"/>
      <c r="J1430" s="115"/>
      <c r="K1430" s="115"/>
      <c r="L1430" s="115"/>
      <c r="M1430" s="115"/>
      <c r="N1430" s="116"/>
      <c r="O1430" s="117"/>
      <c r="P1430" s="118"/>
      <c r="Q1430" s="115"/>
      <c r="R1430" s="115"/>
      <c r="S1430" s="117" t="str">
        <f t="shared" si="238"/>
        <v>nepildyti</v>
      </c>
      <c r="T1430" s="114" t="str">
        <f t="shared" si="238"/>
        <v>nepildyti</v>
      </c>
      <c r="U1430" s="115"/>
      <c r="V1430" s="115"/>
      <c r="W1430" s="116"/>
      <c r="X1430" s="153"/>
      <c r="Y1430" s="153"/>
      <c r="Z1430" s="153"/>
      <c r="AA1430" s="115"/>
      <c r="AB1430" s="115"/>
      <c r="AC1430" s="115"/>
      <c r="AD1430" s="115"/>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3" t="str">
        <f t="shared" si="233"/>
        <v/>
      </c>
      <c r="D1431" s="113" t="e">
        <f>VLOOKUP(C1431,Kodai_VVG!$C$4:$C$52,1,FALSE)</f>
        <v>#N/A</v>
      </c>
      <c r="E1431" s="113" t="e">
        <f>VLOOKUP(B1431,Kodai_priem!$D$4:$D$564,1,FALSE)</f>
        <v>#N/A</v>
      </c>
      <c r="F1431" s="115"/>
      <c r="G1431" s="115"/>
      <c r="H1431" s="39"/>
      <c r="I1431" s="115"/>
      <c r="J1431" s="115"/>
      <c r="K1431" s="115"/>
      <c r="L1431" s="115"/>
      <c r="M1431" s="115"/>
      <c r="N1431" s="116"/>
      <c r="O1431" s="117"/>
      <c r="P1431" s="118"/>
      <c r="Q1431" s="115"/>
      <c r="R1431" s="115"/>
      <c r="S1431" s="117" t="str">
        <f t="shared" si="238"/>
        <v>nepildyti</v>
      </c>
      <c r="T1431" s="114" t="str">
        <f t="shared" si="238"/>
        <v>nepildyti</v>
      </c>
      <c r="U1431" s="115"/>
      <c r="V1431" s="115"/>
      <c r="W1431" s="116"/>
      <c r="X1431" s="153"/>
      <c r="Y1431" s="153"/>
      <c r="Z1431" s="153"/>
      <c r="AA1431" s="115"/>
      <c r="AB1431" s="115"/>
      <c r="AC1431" s="115"/>
      <c r="AD1431" s="115"/>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3" t="str">
        <f t="shared" ref="C1432:C1495" si="243">LEFT(K1432,4)</f>
        <v/>
      </c>
      <c r="D1432" s="113" t="e">
        <f>VLOOKUP(C1432,Kodai_VVG!$C$4:$C$52,1,FALSE)</f>
        <v>#N/A</v>
      </c>
      <c r="E1432" s="113" t="e">
        <f>VLOOKUP(B1432,Kodai_priem!$D$4:$D$564,1,FALSE)</f>
        <v>#N/A</v>
      </c>
      <c r="F1432" s="115"/>
      <c r="G1432" s="115"/>
      <c r="H1432" s="39"/>
      <c r="I1432" s="115"/>
      <c r="J1432" s="115"/>
      <c r="K1432" s="115"/>
      <c r="L1432" s="115"/>
      <c r="M1432" s="115"/>
      <c r="N1432" s="116"/>
      <c r="O1432" s="117"/>
      <c r="P1432" s="118"/>
      <c r="Q1432" s="115"/>
      <c r="R1432" s="115"/>
      <c r="S1432" s="117" t="str">
        <f t="shared" si="238"/>
        <v>nepildyti</v>
      </c>
      <c r="T1432" s="114" t="str">
        <f t="shared" si="238"/>
        <v>nepildyti</v>
      </c>
      <c r="U1432" s="115"/>
      <c r="V1432" s="115"/>
      <c r="W1432" s="116"/>
      <c r="X1432" s="153"/>
      <c r="Y1432" s="153"/>
      <c r="Z1432" s="153"/>
      <c r="AA1432" s="115"/>
      <c r="AB1432" s="115"/>
      <c r="AC1432" s="115"/>
      <c r="AD1432" s="115"/>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VLOOKUP(B1433,Kodai_priem!$D$4:$D$564,1,FALSE)</f>
        <v>#N/A</v>
      </c>
      <c r="F1433" s="115"/>
      <c r="G1433" s="115"/>
      <c r="H1433" s="39"/>
      <c r="I1433" s="115"/>
      <c r="J1433" s="115"/>
      <c r="K1433" s="115"/>
      <c r="L1433" s="115"/>
      <c r="M1433" s="115"/>
      <c r="N1433" s="116"/>
      <c r="O1433" s="117"/>
      <c r="P1433" s="118"/>
      <c r="Q1433" s="115"/>
      <c r="R1433" s="115"/>
      <c r="S1433" s="117" t="str">
        <f t="shared" ref="S1433:T1496" si="248">IF($R1433="fizinis asmuo","užpildykite","nepildyti")</f>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VLOOKUP(B1434,Kodai_priem!$D$4:$D$564,1,FALSE)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VLOOKUP(B1435,Kodai_priem!$D$4:$D$564,1,FALSE)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VLOOKUP(B1436,Kodai_priem!$D$4:$D$564,1,FALSE)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VLOOKUP(B1437,Kodai_priem!$D$4:$D$564,1,FALSE)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VLOOKUP(B1438,Kodai_priem!$D$4:$D$564,1,FALSE)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VLOOKUP(B1439,Kodai_priem!$D$4:$D$564,1,FALSE)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VLOOKUP(B1440,Kodai_priem!$D$4:$D$564,1,FALSE)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VLOOKUP(B1441,Kodai_priem!$D$4:$D$564,1,FALSE)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VLOOKUP(B1442,Kodai_priem!$D$4:$D$564,1,FALSE)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VLOOKUP(B1443,Kodai_priem!$D$4:$D$564,1,FALSE)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VLOOKUP(B1444,Kodai_priem!$D$4:$D$564,1,FALSE)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VLOOKUP(B1445,Kodai_priem!$D$4:$D$564,1,FALSE)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VLOOKUP(B1446,Kodai_priem!$D$4:$D$564,1,FALSE)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VLOOKUP(B1447,Kodai_priem!$D$4:$D$564,1,FALSE)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VLOOKUP(B1448,Kodai_priem!$D$4:$D$564,1,FALSE)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VLOOKUP(B1449,Kodai_priem!$D$4:$D$564,1,FALSE)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VLOOKUP(B1450,Kodai_priem!$D$4:$D$564,1,FALSE)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VLOOKUP(B1451,Kodai_priem!$D$4:$D$564,1,FALSE)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VLOOKUP(B1452,Kodai_priem!$D$4:$D$564,1,FALSE)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VLOOKUP(B1453,Kodai_priem!$D$4:$D$564,1,FALSE)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VLOOKUP(B1454,Kodai_priem!$D$4:$D$564,1,FALSE)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VLOOKUP(B1455,Kodai_priem!$D$4:$D$564,1,FALSE)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VLOOKUP(B1456,Kodai_priem!$D$4:$D$564,1,FALSE)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VLOOKUP(B1457,Kodai_priem!$D$4:$D$564,1,FALSE)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VLOOKUP(B1458,Kodai_priem!$D$4:$D$564,1,FALSE)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VLOOKUP(B1459,Kodai_priem!$D$4:$D$564,1,FALSE)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VLOOKUP(B1460,Kodai_priem!$D$4:$D$564,1,FALSE)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VLOOKUP(B1461,Kodai_priem!$D$4:$D$564,1,FALSE)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VLOOKUP(B1462,Kodai_priem!$D$4:$D$564,1,FALSE)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VLOOKUP(B1463,Kodai_priem!$D$4:$D$564,1,FALSE)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VLOOKUP(B1464,Kodai_priem!$D$4:$D$564,1,FALSE)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VLOOKUP(B1465,Kodai_priem!$D$4:$D$564,1,FALSE)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VLOOKUP(B1466,Kodai_priem!$D$4:$D$564,1,FALSE)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VLOOKUP(B1467,Kodai_priem!$D$4:$D$564,1,FALSE)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VLOOKUP(B1468,Kodai_priem!$D$4:$D$564,1,FALSE)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VLOOKUP(B1469,Kodai_priem!$D$4:$D$564,1,FALSE)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VLOOKUP(B1470,Kodai_priem!$D$4:$D$564,1,FALSE)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VLOOKUP(B1471,Kodai_priem!$D$4:$D$564,1,FALSE)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VLOOKUP(B1472,Kodai_priem!$D$4:$D$564,1,FALSE)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VLOOKUP(B1473,Kodai_priem!$D$4:$D$564,1,FALSE)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VLOOKUP(B1474,Kodai_priem!$D$4:$D$564,1,FALSE)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VLOOKUP(B1475,Kodai_priem!$D$4:$D$564,1,FALSE)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VLOOKUP(B1476,Kodai_priem!$D$4:$D$564,1,FALSE)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VLOOKUP(B1477,Kodai_priem!$D$4:$D$564,1,FALSE)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VLOOKUP(B1478,Kodai_priem!$D$4:$D$564,1,FALSE)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VLOOKUP(B1479,Kodai_priem!$D$4:$D$564,1,FALSE)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VLOOKUP(B1480,Kodai_priem!$D$4:$D$564,1,FALSE)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VLOOKUP(B1481,Kodai_priem!$D$4:$D$564,1,FALSE)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3" t="str">
        <f t="shared" si="243"/>
        <v/>
      </c>
      <c r="D1482" s="113" t="e">
        <f>VLOOKUP(C1482,Kodai_VVG!$C$4:$C$52,1,FALSE)</f>
        <v>#N/A</v>
      </c>
      <c r="E1482" s="113" t="e">
        <f>VLOOKUP(B1482,Kodai_priem!$D$4:$D$564,1,FALSE)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3" t="str">
        <f t="shared" si="243"/>
        <v/>
      </c>
      <c r="D1483" s="113" t="e">
        <f>VLOOKUP(C1483,Kodai_VVG!$C$4:$C$52,1,FALSE)</f>
        <v>#N/A</v>
      </c>
      <c r="E1483" s="113" t="e">
        <f>VLOOKUP(B1483,Kodai_priem!$D$4:$D$564,1,FALSE)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3" t="str">
        <f t="shared" si="243"/>
        <v/>
      </c>
      <c r="D1484" s="113" t="e">
        <f>VLOOKUP(C1484,Kodai_VVG!$C$4:$C$52,1,FALSE)</f>
        <v>#N/A</v>
      </c>
      <c r="E1484" s="113" t="e">
        <f>VLOOKUP(B1484,Kodai_priem!$D$4:$D$564,1,FALSE)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3" t="str">
        <f t="shared" si="243"/>
        <v/>
      </c>
      <c r="D1485" s="113" t="e">
        <f>VLOOKUP(C1485,Kodai_VVG!$C$4:$C$52,1,FALSE)</f>
        <v>#N/A</v>
      </c>
      <c r="E1485" s="113" t="e">
        <f>VLOOKUP(B1485,Kodai_priem!$D$4:$D$564,1,FALSE)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3" t="str">
        <f t="shared" si="243"/>
        <v/>
      </c>
      <c r="D1486" s="113" t="e">
        <f>VLOOKUP(C1486,Kodai_VVG!$C$4:$C$52,1,FALSE)</f>
        <v>#N/A</v>
      </c>
      <c r="E1486" s="113" t="e">
        <f>VLOOKUP(B1486,Kodai_priem!$D$4:$D$564,1,FALSE)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VLOOKUP(B1487,Kodai_priem!$D$4:$D$564,1,FALSE)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VLOOKUP(B1488,Kodai_priem!$D$4:$D$564,1,FALSE)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VLOOKUP(B1489,Kodai_priem!$D$4:$D$564,1,FALSE)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VLOOKUP(B1490,Kodai_priem!$D$4:$D$564,1,FALSE)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VLOOKUP(B1491,Kodai_priem!$D$4:$D$564,1,FALSE)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3" t="str">
        <f t="shared" si="243"/>
        <v/>
      </c>
      <c r="D1492" s="113" t="e">
        <f>VLOOKUP(C1492,Kodai_VVG!$C$4:$C$52,1,FALSE)</f>
        <v>#N/A</v>
      </c>
      <c r="E1492" s="113" t="e">
        <f>VLOOKUP(B1492,Kodai_priem!$D$4:$D$564,1,FALSE)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3" t="str">
        <f t="shared" si="243"/>
        <v/>
      </c>
      <c r="D1493" s="113" t="e">
        <f>VLOOKUP(C1493,Kodai_VVG!$C$4:$C$52,1,FALSE)</f>
        <v>#N/A</v>
      </c>
      <c r="E1493" s="113" t="e">
        <f>VLOOKUP(B1493,Kodai_priem!$D$4:$D$564,1,FALSE)</f>
        <v>#N/A</v>
      </c>
      <c r="F1493" s="115"/>
      <c r="G1493" s="115"/>
      <c r="H1493" s="39"/>
      <c r="I1493" s="115"/>
      <c r="J1493" s="115"/>
      <c r="K1493" s="115"/>
      <c r="L1493" s="115"/>
      <c r="M1493" s="115"/>
      <c r="N1493" s="116"/>
      <c r="O1493" s="117"/>
      <c r="P1493" s="118"/>
      <c r="Q1493" s="115"/>
      <c r="R1493" s="115"/>
      <c r="S1493" s="117" t="str">
        <f t="shared" si="248"/>
        <v>nepildyti</v>
      </c>
      <c r="T1493" s="114" t="str">
        <f t="shared" si="248"/>
        <v>nepildyti</v>
      </c>
      <c r="U1493" s="115"/>
      <c r="V1493" s="115"/>
      <c r="W1493" s="116"/>
      <c r="X1493" s="153"/>
      <c r="Y1493" s="153"/>
      <c r="Z1493" s="153"/>
      <c r="AA1493" s="115"/>
      <c r="AB1493" s="115"/>
      <c r="AC1493" s="115"/>
      <c r="AD1493" s="115"/>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3" t="str">
        <f t="shared" si="243"/>
        <v/>
      </c>
      <c r="D1494" s="113" t="e">
        <f>VLOOKUP(C1494,Kodai_VVG!$C$4:$C$52,1,FALSE)</f>
        <v>#N/A</v>
      </c>
      <c r="E1494" s="113" t="e">
        <f>VLOOKUP(B1494,Kodai_priem!$D$4:$D$564,1,FALSE)</f>
        <v>#N/A</v>
      </c>
      <c r="F1494" s="115"/>
      <c r="G1494" s="115"/>
      <c r="H1494" s="39"/>
      <c r="I1494" s="115"/>
      <c r="J1494" s="115"/>
      <c r="K1494" s="115"/>
      <c r="L1494" s="115"/>
      <c r="M1494" s="115"/>
      <c r="N1494" s="116"/>
      <c r="O1494" s="117"/>
      <c r="P1494" s="118"/>
      <c r="Q1494" s="115"/>
      <c r="R1494" s="115"/>
      <c r="S1494" s="117" t="str">
        <f t="shared" si="248"/>
        <v>nepildyti</v>
      </c>
      <c r="T1494" s="114" t="str">
        <f t="shared" si="248"/>
        <v>nepildyti</v>
      </c>
      <c r="U1494" s="115"/>
      <c r="V1494" s="115"/>
      <c r="W1494" s="116"/>
      <c r="X1494" s="153"/>
      <c r="Y1494" s="153"/>
      <c r="Z1494" s="153"/>
      <c r="AA1494" s="115"/>
      <c r="AB1494" s="115"/>
      <c r="AC1494" s="115"/>
      <c r="AD1494" s="115"/>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3" t="str">
        <f t="shared" si="243"/>
        <v/>
      </c>
      <c r="D1495" s="113" t="e">
        <f>VLOOKUP(C1495,Kodai_VVG!$C$4:$C$52,1,FALSE)</f>
        <v>#N/A</v>
      </c>
      <c r="E1495" s="113" t="e">
        <f>VLOOKUP(B1495,Kodai_priem!$D$4:$D$564,1,FALSE)</f>
        <v>#N/A</v>
      </c>
      <c r="F1495" s="115"/>
      <c r="G1495" s="115"/>
      <c r="H1495" s="39"/>
      <c r="I1495" s="115"/>
      <c r="J1495" s="115"/>
      <c r="K1495" s="115"/>
      <c r="L1495" s="115"/>
      <c r="M1495" s="115"/>
      <c r="N1495" s="116"/>
      <c r="O1495" s="117"/>
      <c r="P1495" s="118"/>
      <c r="Q1495" s="115"/>
      <c r="R1495" s="115"/>
      <c r="S1495" s="117" t="str">
        <f t="shared" si="248"/>
        <v>nepildyti</v>
      </c>
      <c r="T1495" s="114" t="str">
        <f t="shared" si="248"/>
        <v>nepildyti</v>
      </c>
      <c r="U1495" s="115"/>
      <c r="V1495" s="115"/>
      <c r="W1495" s="116"/>
      <c r="X1495" s="153"/>
      <c r="Y1495" s="153"/>
      <c r="Z1495" s="153"/>
      <c r="AA1495" s="115"/>
      <c r="AB1495" s="115"/>
      <c r="AC1495" s="115"/>
      <c r="AD1495" s="115"/>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3" t="str">
        <f t="shared" ref="C1496:C1559" si="253">LEFT(K1496,4)</f>
        <v/>
      </c>
      <c r="D1496" s="113" t="e">
        <f>VLOOKUP(C1496,Kodai_VVG!$C$4:$C$52,1,FALSE)</f>
        <v>#N/A</v>
      </c>
      <c r="E1496" s="113" t="e">
        <f>VLOOKUP(B1496,Kodai_priem!$D$4:$D$564,1,FALSE)</f>
        <v>#N/A</v>
      </c>
      <c r="F1496" s="115"/>
      <c r="G1496" s="115"/>
      <c r="H1496" s="39"/>
      <c r="I1496" s="115"/>
      <c r="J1496" s="115"/>
      <c r="K1496" s="115"/>
      <c r="L1496" s="115"/>
      <c r="M1496" s="115"/>
      <c r="N1496" s="116"/>
      <c r="O1496" s="117"/>
      <c r="P1496" s="118"/>
      <c r="Q1496" s="115"/>
      <c r="R1496" s="115"/>
      <c r="S1496" s="117" t="str">
        <f t="shared" si="248"/>
        <v>nepildyti</v>
      </c>
      <c r="T1496" s="114" t="str">
        <f t="shared" si="248"/>
        <v>nepildyti</v>
      </c>
      <c r="U1496" s="115"/>
      <c r="V1496" s="115"/>
      <c r="W1496" s="116"/>
      <c r="X1496" s="153"/>
      <c r="Y1496" s="153"/>
      <c r="Z1496" s="153"/>
      <c r="AA1496" s="115"/>
      <c r="AB1496" s="115"/>
      <c r="AC1496" s="115"/>
      <c r="AD1496" s="115"/>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VLOOKUP(B1497,Kodai_priem!$D$4:$D$564,1,FALSE)</f>
        <v>#N/A</v>
      </c>
      <c r="F1497" s="115"/>
      <c r="G1497" s="115"/>
      <c r="H1497" s="39"/>
      <c r="I1497" s="115"/>
      <c r="J1497" s="115"/>
      <c r="K1497" s="115"/>
      <c r="L1497" s="115"/>
      <c r="M1497" s="115"/>
      <c r="N1497" s="116"/>
      <c r="O1497" s="117"/>
      <c r="P1497" s="118"/>
      <c r="Q1497" s="115"/>
      <c r="R1497" s="115"/>
      <c r="S1497" s="117" t="str">
        <f t="shared" ref="S1497:T1560" si="258">IF($R1497="fizinis asmuo","užpildykite","nepildyti")</f>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VLOOKUP(B1498,Kodai_priem!$D$4:$D$564,1,FALSE)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VLOOKUP(B1499,Kodai_priem!$D$4:$D$564,1,FALSE)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VLOOKUP(B1500,Kodai_priem!$D$4:$D$564,1,FALSE)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VLOOKUP(B1501,Kodai_priem!$D$4:$D$564,1,FALSE)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VLOOKUP(B1502,Kodai_priem!$D$4:$D$564,1,FALSE)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VLOOKUP(B1503,Kodai_priem!$D$4:$D$564,1,FALSE)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VLOOKUP(B1504,Kodai_priem!$D$4:$D$564,1,FALSE)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VLOOKUP(B1505,Kodai_priem!$D$4:$D$564,1,FALSE)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VLOOKUP(B1506,Kodai_priem!$D$4:$D$564,1,FALSE)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VLOOKUP(B1507,Kodai_priem!$D$4:$D$564,1,FALSE)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VLOOKUP(B1508,Kodai_priem!$D$4:$D$564,1,FALSE)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VLOOKUP(B1509,Kodai_priem!$D$4:$D$564,1,FALSE)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VLOOKUP(B1510,Kodai_priem!$D$4:$D$564,1,FALSE)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VLOOKUP(B1511,Kodai_priem!$D$4:$D$564,1,FALSE)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VLOOKUP(B1512,Kodai_priem!$D$4:$D$564,1,FALSE)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VLOOKUP(B1513,Kodai_priem!$D$4:$D$564,1,FALSE)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VLOOKUP(B1514,Kodai_priem!$D$4:$D$564,1,FALSE)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VLOOKUP(B1515,Kodai_priem!$D$4:$D$564,1,FALSE)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VLOOKUP(B1516,Kodai_priem!$D$4:$D$564,1,FALSE)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VLOOKUP(B1517,Kodai_priem!$D$4:$D$564,1,FALSE)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VLOOKUP(B1518,Kodai_priem!$D$4:$D$564,1,FALSE)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VLOOKUP(B1519,Kodai_priem!$D$4:$D$564,1,FALSE)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VLOOKUP(B1520,Kodai_priem!$D$4:$D$564,1,FALSE)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VLOOKUP(B1521,Kodai_priem!$D$4:$D$564,1,FALSE)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VLOOKUP(B1522,Kodai_priem!$D$4:$D$564,1,FALSE)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VLOOKUP(B1523,Kodai_priem!$D$4:$D$564,1,FALSE)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VLOOKUP(B1524,Kodai_priem!$D$4:$D$564,1,FALSE)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VLOOKUP(B1525,Kodai_priem!$D$4:$D$564,1,FALSE)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VLOOKUP(B1526,Kodai_priem!$D$4:$D$564,1,FALSE)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VLOOKUP(B1527,Kodai_priem!$D$4:$D$564,1,FALSE)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VLOOKUP(B1528,Kodai_priem!$D$4:$D$564,1,FALSE)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VLOOKUP(B1529,Kodai_priem!$D$4:$D$564,1,FALSE)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VLOOKUP(B1530,Kodai_priem!$D$4:$D$564,1,FALSE)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VLOOKUP(B1531,Kodai_priem!$D$4:$D$564,1,FALSE)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VLOOKUP(B1532,Kodai_priem!$D$4:$D$564,1,FALSE)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VLOOKUP(B1533,Kodai_priem!$D$4:$D$564,1,FALSE)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VLOOKUP(B1534,Kodai_priem!$D$4:$D$564,1,FALSE)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VLOOKUP(B1535,Kodai_priem!$D$4:$D$564,1,FALSE)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VLOOKUP(B1536,Kodai_priem!$D$4:$D$564,1,FALSE)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VLOOKUP(B1537,Kodai_priem!$D$4:$D$564,1,FALSE)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VLOOKUP(B1538,Kodai_priem!$D$4:$D$564,1,FALSE)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VLOOKUP(B1539,Kodai_priem!$D$4:$D$564,1,FALSE)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VLOOKUP(B1540,Kodai_priem!$D$4:$D$564,1,FALSE)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VLOOKUP(B1541,Kodai_priem!$D$4:$D$564,1,FALSE)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VLOOKUP(B1542,Kodai_priem!$D$4:$D$564,1,FALSE)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VLOOKUP(B1543,Kodai_priem!$D$4:$D$564,1,FALSE)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VLOOKUP(B1544,Kodai_priem!$D$4:$D$564,1,FALSE)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VLOOKUP(B1545,Kodai_priem!$D$4:$D$564,1,FALSE)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3" t="str">
        <f t="shared" si="253"/>
        <v/>
      </c>
      <c r="D1546" s="113" t="e">
        <f>VLOOKUP(C1546,Kodai_VVG!$C$4:$C$52,1,FALSE)</f>
        <v>#N/A</v>
      </c>
      <c r="E1546" s="113" t="e">
        <f>VLOOKUP(B1546,Kodai_priem!$D$4:$D$564,1,FALSE)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3" t="str">
        <f t="shared" si="253"/>
        <v/>
      </c>
      <c r="D1547" s="113" t="e">
        <f>VLOOKUP(C1547,Kodai_VVG!$C$4:$C$52,1,FALSE)</f>
        <v>#N/A</v>
      </c>
      <c r="E1547" s="113" t="e">
        <f>VLOOKUP(B1547,Kodai_priem!$D$4:$D$564,1,FALSE)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3" t="str">
        <f t="shared" si="253"/>
        <v/>
      </c>
      <c r="D1548" s="113" t="e">
        <f>VLOOKUP(C1548,Kodai_VVG!$C$4:$C$52,1,FALSE)</f>
        <v>#N/A</v>
      </c>
      <c r="E1548" s="113" t="e">
        <f>VLOOKUP(B1548,Kodai_priem!$D$4:$D$564,1,FALSE)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3" t="str">
        <f t="shared" si="253"/>
        <v/>
      </c>
      <c r="D1549" s="113" t="e">
        <f>VLOOKUP(C1549,Kodai_VVG!$C$4:$C$52,1,FALSE)</f>
        <v>#N/A</v>
      </c>
      <c r="E1549" s="113" t="e">
        <f>VLOOKUP(B1549,Kodai_priem!$D$4:$D$564,1,FALSE)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3" t="str">
        <f t="shared" si="253"/>
        <v/>
      </c>
      <c r="D1550" s="113" t="e">
        <f>VLOOKUP(C1550,Kodai_VVG!$C$4:$C$52,1,FALSE)</f>
        <v>#N/A</v>
      </c>
      <c r="E1550" s="113" t="e">
        <f>VLOOKUP(B1550,Kodai_priem!$D$4:$D$564,1,FALSE)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VLOOKUP(B1551,Kodai_priem!$D$4:$D$564,1,FALSE)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VLOOKUP(B1552,Kodai_priem!$D$4:$D$564,1,FALSE)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VLOOKUP(B1553,Kodai_priem!$D$4:$D$564,1,FALSE)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VLOOKUP(B1554,Kodai_priem!$D$4:$D$564,1,FALSE)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VLOOKUP(B1555,Kodai_priem!$D$4:$D$564,1,FALSE)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3" t="str">
        <f t="shared" si="253"/>
        <v/>
      </c>
      <c r="D1556" s="113" t="e">
        <f>VLOOKUP(C1556,Kodai_VVG!$C$4:$C$52,1,FALSE)</f>
        <v>#N/A</v>
      </c>
      <c r="E1556" s="113" t="e">
        <f>VLOOKUP(B1556,Kodai_priem!$D$4:$D$564,1,FALSE)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3" t="str">
        <f t="shared" si="253"/>
        <v/>
      </c>
      <c r="D1557" s="113" t="e">
        <f>VLOOKUP(C1557,Kodai_VVG!$C$4:$C$52,1,FALSE)</f>
        <v>#N/A</v>
      </c>
      <c r="E1557" s="113" t="e">
        <f>VLOOKUP(B1557,Kodai_priem!$D$4:$D$564,1,FALSE)</f>
        <v>#N/A</v>
      </c>
      <c r="F1557" s="115"/>
      <c r="G1557" s="115"/>
      <c r="H1557" s="39"/>
      <c r="I1557" s="115"/>
      <c r="J1557" s="115"/>
      <c r="K1557" s="115"/>
      <c r="L1557" s="115"/>
      <c r="M1557" s="115"/>
      <c r="N1557" s="116"/>
      <c r="O1557" s="117"/>
      <c r="P1557" s="118"/>
      <c r="Q1557" s="115"/>
      <c r="R1557" s="115"/>
      <c r="S1557" s="117" t="str">
        <f t="shared" si="258"/>
        <v>nepildyti</v>
      </c>
      <c r="T1557" s="114" t="str">
        <f t="shared" si="258"/>
        <v>nepildyti</v>
      </c>
      <c r="U1557" s="115"/>
      <c r="V1557" s="115"/>
      <c r="W1557" s="116"/>
      <c r="X1557" s="153"/>
      <c r="Y1557" s="153"/>
      <c r="Z1557" s="153"/>
      <c r="AA1557" s="115"/>
      <c r="AB1557" s="115"/>
      <c r="AC1557" s="115"/>
      <c r="AD1557" s="115"/>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3" t="str">
        <f t="shared" si="253"/>
        <v/>
      </c>
      <c r="D1558" s="113" t="e">
        <f>VLOOKUP(C1558,Kodai_VVG!$C$4:$C$52,1,FALSE)</f>
        <v>#N/A</v>
      </c>
      <c r="E1558" s="113" t="e">
        <f>VLOOKUP(B1558,Kodai_priem!$D$4:$D$564,1,FALSE)</f>
        <v>#N/A</v>
      </c>
      <c r="F1558" s="115"/>
      <c r="G1558" s="115"/>
      <c r="H1558" s="39"/>
      <c r="I1558" s="115"/>
      <c r="J1558" s="115"/>
      <c r="K1558" s="115"/>
      <c r="L1558" s="115"/>
      <c r="M1558" s="115"/>
      <c r="N1558" s="116"/>
      <c r="O1558" s="117"/>
      <c r="P1558" s="118"/>
      <c r="Q1558" s="115"/>
      <c r="R1558" s="115"/>
      <c r="S1558" s="117" t="str">
        <f t="shared" si="258"/>
        <v>nepildyti</v>
      </c>
      <c r="T1558" s="114" t="str">
        <f t="shared" si="258"/>
        <v>nepildyti</v>
      </c>
      <c r="U1558" s="115"/>
      <c r="V1558" s="115"/>
      <c r="W1558" s="116"/>
      <c r="X1558" s="153"/>
      <c r="Y1558" s="153"/>
      <c r="Z1558" s="153"/>
      <c r="AA1558" s="115"/>
      <c r="AB1558" s="115"/>
      <c r="AC1558" s="115"/>
      <c r="AD1558" s="115"/>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3" t="str">
        <f t="shared" si="253"/>
        <v/>
      </c>
      <c r="D1559" s="113" t="e">
        <f>VLOOKUP(C1559,Kodai_VVG!$C$4:$C$52,1,FALSE)</f>
        <v>#N/A</v>
      </c>
      <c r="E1559" s="113" t="e">
        <f>VLOOKUP(B1559,Kodai_priem!$D$4:$D$564,1,FALSE)</f>
        <v>#N/A</v>
      </c>
      <c r="F1559" s="115"/>
      <c r="G1559" s="115"/>
      <c r="H1559" s="39"/>
      <c r="I1559" s="115"/>
      <c r="J1559" s="115"/>
      <c r="K1559" s="115"/>
      <c r="L1559" s="115"/>
      <c r="M1559" s="115"/>
      <c r="N1559" s="116"/>
      <c r="O1559" s="117"/>
      <c r="P1559" s="118"/>
      <c r="Q1559" s="115"/>
      <c r="R1559" s="115"/>
      <c r="S1559" s="117" t="str">
        <f t="shared" si="258"/>
        <v>nepildyti</v>
      </c>
      <c r="T1559" s="114" t="str">
        <f t="shared" si="258"/>
        <v>nepildyti</v>
      </c>
      <c r="U1559" s="115"/>
      <c r="V1559" s="115"/>
      <c r="W1559" s="116"/>
      <c r="X1559" s="153"/>
      <c r="Y1559" s="153"/>
      <c r="Z1559" s="153"/>
      <c r="AA1559" s="115"/>
      <c r="AB1559" s="115"/>
      <c r="AC1559" s="115"/>
      <c r="AD1559" s="115"/>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3" t="str">
        <f t="shared" ref="C1560:C1623" si="263">LEFT(K1560,4)</f>
        <v/>
      </c>
      <c r="D1560" s="113" t="e">
        <f>VLOOKUP(C1560,Kodai_VVG!$C$4:$C$52,1,FALSE)</f>
        <v>#N/A</v>
      </c>
      <c r="E1560" s="113" t="e">
        <f>VLOOKUP(B1560,Kodai_priem!$D$4:$D$564,1,FALSE)</f>
        <v>#N/A</v>
      </c>
      <c r="F1560" s="115"/>
      <c r="G1560" s="115"/>
      <c r="H1560" s="39"/>
      <c r="I1560" s="115"/>
      <c r="J1560" s="115"/>
      <c r="K1560" s="115"/>
      <c r="L1560" s="115"/>
      <c r="M1560" s="115"/>
      <c r="N1560" s="116"/>
      <c r="O1560" s="117"/>
      <c r="P1560" s="118"/>
      <c r="Q1560" s="115"/>
      <c r="R1560" s="115"/>
      <c r="S1560" s="117" t="str">
        <f t="shared" si="258"/>
        <v>nepildyti</v>
      </c>
      <c r="T1560" s="114" t="str">
        <f t="shared" si="258"/>
        <v>nepildyti</v>
      </c>
      <c r="U1560" s="115"/>
      <c r="V1560" s="115"/>
      <c r="W1560" s="116"/>
      <c r="X1560" s="153"/>
      <c r="Y1560" s="153"/>
      <c r="Z1560" s="153"/>
      <c r="AA1560" s="115"/>
      <c r="AB1560" s="115"/>
      <c r="AC1560" s="115"/>
      <c r="AD1560" s="115"/>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VLOOKUP(B1561,Kodai_priem!$D$4:$D$564,1,FALSE)</f>
        <v>#N/A</v>
      </c>
      <c r="F1561" s="115"/>
      <c r="G1561" s="115"/>
      <c r="H1561" s="39"/>
      <c r="I1561" s="115"/>
      <c r="J1561" s="115"/>
      <c r="K1561" s="115"/>
      <c r="L1561" s="115"/>
      <c r="M1561" s="115"/>
      <c r="N1561" s="116"/>
      <c r="O1561" s="117"/>
      <c r="P1561" s="118"/>
      <c r="Q1561" s="115"/>
      <c r="R1561" s="115"/>
      <c r="S1561" s="117" t="str">
        <f t="shared" ref="S1561:T1624" si="268">IF($R1561="fizinis asmuo","užpildykite","nepildyti")</f>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VLOOKUP(B1562,Kodai_priem!$D$4:$D$564,1,FALSE)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VLOOKUP(B1563,Kodai_priem!$D$4:$D$564,1,FALSE)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VLOOKUP(B1564,Kodai_priem!$D$4:$D$564,1,FALSE)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VLOOKUP(B1565,Kodai_priem!$D$4:$D$564,1,FALSE)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VLOOKUP(B1566,Kodai_priem!$D$4:$D$564,1,FALSE)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VLOOKUP(B1567,Kodai_priem!$D$4:$D$564,1,FALSE)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VLOOKUP(B1568,Kodai_priem!$D$4:$D$564,1,FALSE)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VLOOKUP(B1569,Kodai_priem!$D$4:$D$564,1,FALSE)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VLOOKUP(B1570,Kodai_priem!$D$4:$D$564,1,FALSE)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VLOOKUP(B1571,Kodai_priem!$D$4:$D$564,1,FALSE)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VLOOKUP(B1572,Kodai_priem!$D$4:$D$564,1,FALSE)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VLOOKUP(B1573,Kodai_priem!$D$4:$D$564,1,FALSE)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VLOOKUP(B1574,Kodai_priem!$D$4:$D$564,1,FALSE)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VLOOKUP(B1575,Kodai_priem!$D$4:$D$564,1,FALSE)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VLOOKUP(B1576,Kodai_priem!$D$4:$D$564,1,FALSE)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VLOOKUP(B1577,Kodai_priem!$D$4:$D$564,1,FALSE)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VLOOKUP(B1578,Kodai_priem!$D$4:$D$564,1,FALSE)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VLOOKUP(B1579,Kodai_priem!$D$4:$D$564,1,FALSE)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VLOOKUP(B1580,Kodai_priem!$D$4:$D$564,1,FALSE)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VLOOKUP(B1581,Kodai_priem!$D$4:$D$564,1,FALSE)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VLOOKUP(B1582,Kodai_priem!$D$4:$D$564,1,FALSE)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VLOOKUP(B1583,Kodai_priem!$D$4:$D$564,1,FALSE)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VLOOKUP(B1584,Kodai_priem!$D$4:$D$564,1,FALSE)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VLOOKUP(B1585,Kodai_priem!$D$4:$D$564,1,FALSE)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VLOOKUP(B1586,Kodai_priem!$D$4:$D$564,1,FALSE)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VLOOKUP(B1587,Kodai_priem!$D$4:$D$564,1,FALSE)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VLOOKUP(B1588,Kodai_priem!$D$4:$D$564,1,FALSE)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VLOOKUP(B1589,Kodai_priem!$D$4:$D$564,1,FALSE)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VLOOKUP(B1590,Kodai_priem!$D$4:$D$564,1,FALSE)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VLOOKUP(B1591,Kodai_priem!$D$4:$D$564,1,FALSE)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VLOOKUP(B1592,Kodai_priem!$D$4:$D$564,1,FALSE)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VLOOKUP(B1593,Kodai_priem!$D$4:$D$564,1,FALSE)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VLOOKUP(B1594,Kodai_priem!$D$4:$D$564,1,FALSE)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VLOOKUP(B1595,Kodai_priem!$D$4:$D$564,1,FALSE)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VLOOKUP(B1596,Kodai_priem!$D$4:$D$564,1,FALSE)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VLOOKUP(B1597,Kodai_priem!$D$4:$D$564,1,FALSE)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VLOOKUP(B1598,Kodai_priem!$D$4:$D$564,1,FALSE)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VLOOKUP(B1599,Kodai_priem!$D$4:$D$564,1,FALSE)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VLOOKUP(B1600,Kodai_priem!$D$4:$D$564,1,FALSE)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VLOOKUP(B1601,Kodai_priem!$D$4:$D$564,1,FALSE)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VLOOKUP(B1602,Kodai_priem!$D$4:$D$564,1,FALSE)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VLOOKUP(B1603,Kodai_priem!$D$4:$D$564,1,FALSE)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VLOOKUP(B1604,Kodai_priem!$D$4:$D$564,1,FALSE)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VLOOKUP(B1605,Kodai_priem!$D$4:$D$564,1,FALSE)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VLOOKUP(B1606,Kodai_priem!$D$4:$D$564,1,FALSE)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VLOOKUP(B1607,Kodai_priem!$D$4:$D$564,1,FALSE)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VLOOKUP(B1608,Kodai_priem!$D$4:$D$564,1,FALSE)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VLOOKUP(B1609,Kodai_priem!$D$4:$D$564,1,FALSE)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3" t="str">
        <f t="shared" si="263"/>
        <v/>
      </c>
      <c r="D1610" s="113" t="e">
        <f>VLOOKUP(C1610,Kodai_VVG!$C$4:$C$52,1,FALSE)</f>
        <v>#N/A</v>
      </c>
      <c r="E1610" s="113" t="e">
        <f>VLOOKUP(B1610,Kodai_priem!$D$4:$D$564,1,FALSE)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3" t="str">
        <f t="shared" si="263"/>
        <v/>
      </c>
      <c r="D1611" s="113" t="e">
        <f>VLOOKUP(C1611,Kodai_VVG!$C$4:$C$52,1,FALSE)</f>
        <v>#N/A</v>
      </c>
      <c r="E1611" s="113" t="e">
        <f>VLOOKUP(B1611,Kodai_priem!$D$4:$D$564,1,FALSE)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3" t="str">
        <f t="shared" si="263"/>
        <v/>
      </c>
      <c r="D1612" s="113" t="e">
        <f>VLOOKUP(C1612,Kodai_VVG!$C$4:$C$52,1,FALSE)</f>
        <v>#N/A</v>
      </c>
      <c r="E1612" s="113" t="e">
        <f>VLOOKUP(B1612,Kodai_priem!$D$4:$D$564,1,FALSE)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3" t="str">
        <f t="shared" si="263"/>
        <v/>
      </c>
      <c r="D1613" s="113" t="e">
        <f>VLOOKUP(C1613,Kodai_VVG!$C$4:$C$52,1,FALSE)</f>
        <v>#N/A</v>
      </c>
      <c r="E1613" s="113" t="e">
        <f>VLOOKUP(B1613,Kodai_priem!$D$4:$D$564,1,FALSE)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3" t="str">
        <f t="shared" si="263"/>
        <v/>
      </c>
      <c r="D1614" s="113" t="e">
        <f>VLOOKUP(C1614,Kodai_VVG!$C$4:$C$52,1,FALSE)</f>
        <v>#N/A</v>
      </c>
      <c r="E1614" s="113" t="e">
        <f>VLOOKUP(B1614,Kodai_priem!$D$4:$D$564,1,FALSE)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VLOOKUP(B1615,Kodai_priem!$D$4:$D$564,1,FALSE)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VLOOKUP(B1616,Kodai_priem!$D$4:$D$564,1,FALSE)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VLOOKUP(B1617,Kodai_priem!$D$4:$D$564,1,FALSE)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VLOOKUP(B1618,Kodai_priem!$D$4:$D$564,1,FALSE)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VLOOKUP(B1619,Kodai_priem!$D$4:$D$564,1,FALSE)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3" t="str">
        <f t="shared" si="263"/>
        <v/>
      </c>
      <c r="D1620" s="113" t="e">
        <f>VLOOKUP(C1620,Kodai_VVG!$C$4:$C$52,1,FALSE)</f>
        <v>#N/A</v>
      </c>
      <c r="E1620" s="113" t="e">
        <f>VLOOKUP(B1620,Kodai_priem!$D$4:$D$564,1,FALSE)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3" t="str">
        <f t="shared" si="263"/>
        <v/>
      </c>
      <c r="D1621" s="113" t="e">
        <f>VLOOKUP(C1621,Kodai_VVG!$C$4:$C$52,1,FALSE)</f>
        <v>#N/A</v>
      </c>
      <c r="E1621" s="113" t="e">
        <f>VLOOKUP(B1621,Kodai_priem!$D$4:$D$564,1,FALSE)</f>
        <v>#N/A</v>
      </c>
      <c r="F1621" s="115"/>
      <c r="G1621" s="115"/>
      <c r="H1621" s="39"/>
      <c r="I1621" s="115"/>
      <c r="J1621" s="115"/>
      <c r="K1621" s="115"/>
      <c r="L1621" s="115"/>
      <c r="M1621" s="115"/>
      <c r="N1621" s="116"/>
      <c r="O1621" s="117"/>
      <c r="P1621" s="118"/>
      <c r="Q1621" s="115"/>
      <c r="R1621" s="115"/>
      <c r="S1621" s="117" t="str">
        <f t="shared" si="268"/>
        <v>nepildyti</v>
      </c>
      <c r="T1621" s="114" t="str">
        <f t="shared" si="268"/>
        <v>nepildyti</v>
      </c>
      <c r="U1621" s="115"/>
      <c r="V1621" s="115"/>
      <c r="W1621" s="116"/>
      <c r="X1621" s="153"/>
      <c r="Y1621" s="153"/>
      <c r="Z1621" s="153"/>
      <c r="AA1621" s="115"/>
      <c r="AB1621" s="115"/>
      <c r="AC1621" s="115"/>
      <c r="AD1621" s="115"/>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3" t="str">
        <f t="shared" si="263"/>
        <v/>
      </c>
      <c r="D1622" s="113" t="e">
        <f>VLOOKUP(C1622,Kodai_VVG!$C$4:$C$52,1,FALSE)</f>
        <v>#N/A</v>
      </c>
      <c r="E1622" s="113" t="e">
        <f>VLOOKUP(B1622,Kodai_priem!$D$4:$D$564,1,FALSE)</f>
        <v>#N/A</v>
      </c>
      <c r="F1622" s="115"/>
      <c r="G1622" s="115"/>
      <c r="H1622" s="39"/>
      <c r="I1622" s="115"/>
      <c r="J1622" s="115"/>
      <c r="K1622" s="115"/>
      <c r="L1622" s="115"/>
      <c r="M1622" s="115"/>
      <c r="N1622" s="116"/>
      <c r="O1622" s="117"/>
      <c r="P1622" s="118"/>
      <c r="Q1622" s="115"/>
      <c r="R1622" s="115"/>
      <c r="S1622" s="117" t="str">
        <f t="shared" si="268"/>
        <v>nepildyti</v>
      </c>
      <c r="T1622" s="114" t="str">
        <f t="shared" si="268"/>
        <v>nepildyti</v>
      </c>
      <c r="U1622" s="115"/>
      <c r="V1622" s="115"/>
      <c r="W1622" s="116"/>
      <c r="X1622" s="153"/>
      <c r="Y1622" s="153"/>
      <c r="Z1622" s="153"/>
      <c r="AA1622" s="115"/>
      <c r="AB1622" s="115"/>
      <c r="AC1622" s="115"/>
      <c r="AD1622" s="115"/>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3" t="str">
        <f t="shared" si="263"/>
        <v/>
      </c>
      <c r="D1623" s="113" t="e">
        <f>VLOOKUP(C1623,Kodai_VVG!$C$4:$C$52,1,FALSE)</f>
        <v>#N/A</v>
      </c>
      <c r="E1623" s="113" t="e">
        <f>VLOOKUP(B1623,Kodai_priem!$D$4:$D$564,1,FALSE)</f>
        <v>#N/A</v>
      </c>
      <c r="F1623" s="115"/>
      <c r="G1623" s="115"/>
      <c r="H1623" s="39"/>
      <c r="I1623" s="115"/>
      <c r="J1623" s="115"/>
      <c r="K1623" s="115"/>
      <c r="L1623" s="115"/>
      <c r="M1623" s="115"/>
      <c r="N1623" s="116"/>
      <c r="O1623" s="117"/>
      <c r="P1623" s="118"/>
      <c r="Q1623" s="115"/>
      <c r="R1623" s="115"/>
      <c r="S1623" s="117" t="str">
        <f t="shared" si="268"/>
        <v>nepildyti</v>
      </c>
      <c r="T1623" s="114" t="str">
        <f t="shared" si="268"/>
        <v>nepildyti</v>
      </c>
      <c r="U1623" s="115"/>
      <c r="V1623" s="115"/>
      <c r="W1623" s="116"/>
      <c r="X1623" s="153"/>
      <c r="Y1623" s="153"/>
      <c r="Z1623" s="153"/>
      <c r="AA1623" s="115"/>
      <c r="AB1623" s="115"/>
      <c r="AC1623" s="115"/>
      <c r="AD1623" s="115"/>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3" t="str">
        <f t="shared" ref="C1624:C1687" si="273">LEFT(K1624,4)</f>
        <v/>
      </c>
      <c r="D1624" s="113" t="e">
        <f>VLOOKUP(C1624,Kodai_VVG!$C$4:$C$52,1,FALSE)</f>
        <v>#N/A</v>
      </c>
      <c r="E1624" s="113" t="e">
        <f>VLOOKUP(B1624,Kodai_priem!$D$4:$D$564,1,FALSE)</f>
        <v>#N/A</v>
      </c>
      <c r="F1624" s="115"/>
      <c r="G1624" s="115"/>
      <c r="H1624" s="39"/>
      <c r="I1624" s="115"/>
      <c r="J1624" s="115"/>
      <c r="K1624" s="115"/>
      <c r="L1624" s="115"/>
      <c r="M1624" s="115"/>
      <c r="N1624" s="116"/>
      <c r="O1624" s="117"/>
      <c r="P1624" s="118"/>
      <c r="Q1624" s="115"/>
      <c r="R1624" s="115"/>
      <c r="S1624" s="117" t="str">
        <f t="shared" si="268"/>
        <v>nepildyti</v>
      </c>
      <c r="T1624" s="114" t="str">
        <f t="shared" si="268"/>
        <v>nepildyti</v>
      </c>
      <c r="U1624" s="115"/>
      <c r="V1624" s="115"/>
      <c r="W1624" s="116"/>
      <c r="X1624" s="153"/>
      <c r="Y1624" s="153"/>
      <c r="Z1624" s="153"/>
      <c r="AA1624" s="115"/>
      <c r="AB1624" s="115"/>
      <c r="AC1624" s="115"/>
      <c r="AD1624" s="115"/>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VLOOKUP(B1625,Kodai_priem!$D$4:$D$564,1,FALSE)</f>
        <v>#N/A</v>
      </c>
      <c r="F1625" s="115"/>
      <c r="G1625" s="115"/>
      <c r="H1625" s="39"/>
      <c r="I1625" s="115"/>
      <c r="J1625" s="115"/>
      <c r="K1625" s="115"/>
      <c r="L1625" s="115"/>
      <c r="M1625" s="115"/>
      <c r="N1625" s="116"/>
      <c r="O1625" s="117"/>
      <c r="P1625" s="118"/>
      <c r="Q1625" s="115"/>
      <c r="R1625" s="115"/>
      <c r="S1625" s="117" t="str">
        <f t="shared" ref="S1625:T1688" si="278">IF($R1625="fizinis asmuo","užpildykite","nepildyti")</f>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VLOOKUP(B1626,Kodai_priem!$D$4:$D$564,1,FALSE)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VLOOKUP(B1627,Kodai_priem!$D$4:$D$564,1,FALSE)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VLOOKUP(B1628,Kodai_priem!$D$4:$D$564,1,FALSE)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VLOOKUP(B1629,Kodai_priem!$D$4:$D$564,1,FALSE)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VLOOKUP(B1630,Kodai_priem!$D$4:$D$564,1,FALSE)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VLOOKUP(B1631,Kodai_priem!$D$4:$D$564,1,FALSE)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VLOOKUP(B1632,Kodai_priem!$D$4:$D$564,1,FALSE)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VLOOKUP(B1633,Kodai_priem!$D$4:$D$564,1,FALSE)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VLOOKUP(B1634,Kodai_priem!$D$4:$D$564,1,FALSE)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VLOOKUP(B1635,Kodai_priem!$D$4:$D$564,1,FALSE)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VLOOKUP(B1636,Kodai_priem!$D$4:$D$564,1,FALSE)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VLOOKUP(B1637,Kodai_priem!$D$4:$D$564,1,FALSE)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VLOOKUP(B1638,Kodai_priem!$D$4:$D$564,1,FALSE)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VLOOKUP(B1639,Kodai_priem!$D$4:$D$564,1,FALSE)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VLOOKUP(B1640,Kodai_priem!$D$4:$D$564,1,FALSE)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VLOOKUP(B1641,Kodai_priem!$D$4:$D$564,1,FALSE)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VLOOKUP(B1642,Kodai_priem!$D$4:$D$564,1,FALSE)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VLOOKUP(B1643,Kodai_priem!$D$4:$D$564,1,FALSE)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VLOOKUP(B1644,Kodai_priem!$D$4:$D$564,1,FALSE)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VLOOKUP(B1645,Kodai_priem!$D$4:$D$564,1,FALSE)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VLOOKUP(B1646,Kodai_priem!$D$4:$D$564,1,FALSE)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VLOOKUP(B1647,Kodai_priem!$D$4:$D$564,1,FALSE)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VLOOKUP(B1648,Kodai_priem!$D$4:$D$564,1,FALSE)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VLOOKUP(B1649,Kodai_priem!$D$4:$D$564,1,FALSE)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VLOOKUP(B1650,Kodai_priem!$D$4:$D$564,1,FALSE)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VLOOKUP(B1651,Kodai_priem!$D$4:$D$564,1,FALSE)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VLOOKUP(B1652,Kodai_priem!$D$4:$D$564,1,FALSE)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VLOOKUP(B1653,Kodai_priem!$D$4:$D$564,1,FALSE)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VLOOKUP(B1654,Kodai_priem!$D$4:$D$564,1,FALSE)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VLOOKUP(B1655,Kodai_priem!$D$4:$D$564,1,FALSE)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VLOOKUP(B1656,Kodai_priem!$D$4:$D$564,1,FALSE)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VLOOKUP(B1657,Kodai_priem!$D$4:$D$564,1,FALSE)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VLOOKUP(B1658,Kodai_priem!$D$4:$D$564,1,FALSE)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VLOOKUP(B1659,Kodai_priem!$D$4:$D$564,1,FALSE)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VLOOKUP(B1660,Kodai_priem!$D$4:$D$564,1,FALSE)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VLOOKUP(B1661,Kodai_priem!$D$4:$D$564,1,FALSE)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VLOOKUP(B1662,Kodai_priem!$D$4:$D$564,1,FALSE)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VLOOKUP(B1663,Kodai_priem!$D$4:$D$564,1,FALSE)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VLOOKUP(B1664,Kodai_priem!$D$4:$D$564,1,FALSE)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VLOOKUP(B1665,Kodai_priem!$D$4:$D$564,1,FALSE)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VLOOKUP(B1666,Kodai_priem!$D$4:$D$564,1,FALSE)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VLOOKUP(B1667,Kodai_priem!$D$4:$D$564,1,FALSE)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VLOOKUP(B1668,Kodai_priem!$D$4:$D$564,1,FALSE)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VLOOKUP(B1669,Kodai_priem!$D$4:$D$564,1,FALSE)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VLOOKUP(B1670,Kodai_priem!$D$4:$D$564,1,FALSE)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VLOOKUP(B1671,Kodai_priem!$D$4:$D$564,1,FALSE)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VLOOKUP(B1672,Kodai_priem!$D$4:$D$564,1,FALSE)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VLOOKUP(B1673,Kodai_priem!$D$4:$D$564,1,FALSE)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3" t="str">
        <f t="shared" si="273"/>
        <v/>
      </c>
      <c r="D1674" s="113" t="e">
        <f>VLOOKUP(C1674,Kodai_VVG!$C$4:$C$52,1,FALSE)</f>
        <v>#N/A</v>
      </c>
      <c r="E1674" s="113" t="e">
        <f>VLOOKUP(B1674,Kodai_priem!$D$4:$D$564,1,FALSE)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3" t="str">
        <f t="shared" si="273"/>
        <v/>
      </c>
      <c r="D1675" s="113" t="e">
        <f>VLOOKUP(C1675,Kodai_VVG!$C$4:$C$52,1,FALSE)</f>
        <v>#N/A</v>
      </c>
      <c r="E1675" s="113" t="e">
        <f>VLOOKUP(B1675,Kodai_priem!$D$4:$D$564,1,FALSE)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3" t="str">
        <f t="shared" si="273"/>
        <v/>
      </c>
      <c r="D1676" s="113" t="e">
        <f>VLOOKUP(C1676,Kodai_VVG!$C$4:$C$52,1,FALSE)</f>
        <v>#N/A</v>
      </c>
      <c r="E1676" s="113" t="e">
        <f>VLOOKUP(B1676,Kodai_priem!$D$4:$D$564,1,FALSE)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3" t="str">
        <f t="shared" si="273"/>
        <v/>
      </c>
      <c r="D1677" s="113" t="e">
        <f>VLOOKUP(C1677,Kodai_VVG!$C$4:$C$52,1,FALSE)</f>
        <v>#N/A</v>
      </c>
      <c r="E1677" s="113" t="e">
        <f>VLOOKUP(B1677,Kodai_priem!$D$4:$D$564,1,FALSE)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3" t="str">
        <f t="shared" si="273"/>
        <v/>
      </c>
      <c r="D1678" s="113" t="e">
        <f>VLOOKUP(C1678,Kodai_VVG!$C$4:$C$52,1,FALSE)</f>
        <v>#N/A</v>
      </c>
      <c r="E1678" s="113" t="e">
        <f>VLOOKUP(B1678,Kodai_priem!$D$4:$D$564,1,FALSE)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VLOOKUP(B1679,Kodai_priem!$D$4:$D$564,1,FALSE)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VLOOKUP(B1680,Kodai_priem!$D$4:$D$564,1,FALSE)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VLOOKUP(B1681,Kodai_priem!$D$4:$D$564,1,FALSE)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VLOOKUP(B1682,Kodai_priem!$D$4:$D$564,1,FALSE)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VLOOKUP(B1683,Kodai_priem!$D$4:$D$564,1,FALSE)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3" t="str">
        <f t="shared" si="273"/>
        <v/>
      </c>
      <c r="D1684" s="113" t="e">
        <f>VLOOKUP(C1684,Kodai_VVG!$C$4:$C$52,1,FALSE)</f>
        <v>#N/A</v>
      </c>
      <c r="E1684" s="113" t="e">
        <f>VLOOKUP(B1684,Kodai_priem!$D$4:$D$564,1,FALSE)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3" t="str">
        <f t="shared" si="273"/>
        <v/>
      </c>
      <c r="D1685" s="113" t="e">
        <f>VLOOKUP(C1685,Kodai_VVG!$C$4:$C$52,1,FALSE)</f>
        <v>#N/A</v>
      </c>
      <c r="E1685" s="113" t="e">
        <f>VLOOKUP(B1685,Kodai_priem!$D$4:$D$564,1,FALSE)</f>
        <v>#N/A</v>
      </c>
      <c r="F1685" s="115"/>
      <c r="G1685" s="115"/>
      <c r="H1685" s="39"/>
      <c r="I1685" s="115"/>
      <c r="J1685" s="115"/>
      <c r="K1685" s="115"/>
      <c r="L1685" s="115"/>
      <c r="M1685" s="115"/>
      <c r="N1685" s="116"/>
      <c r="O1685" s="117"/>
      <c r="P1685" s="118"/>
      <c r="Q1685" s="115"/>
      <c r="R1685" s="115"/>
      <c r="S1685" s="117" t="str">
        <f t="shared" si="278"/>
        <v>nepildyti</v>
      </c>
      <c r="T1685" s="114" t="str">
        <f t="shared" si="278"/>
        <v>nepildyti</v>
      </c>
      <c r="U1685" s="115"/>
      <c r="V1685" s="115"/>
      <c r="W1685" s="116"/>
      <c r="X1685" s="153"/>
      <c r="Y1685" s="153"/>
      <c r="Z1685" s="153"/>
      <c r="AA1685" s="115"/>
      <c r="AB1685" s="115"/>
      <c r="AC1685" s="115"/>
      <c r="AD1685" s="115"/>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3" t="str">
        <f t="shared" si="273"/>
        <v/>
      </c>
      <c r="D1686" s="113" t="e">
        <f>VLOOKUP(C1686,Kodai_VVG!$C$4:$C$52,1,FALSE)</f>
        <v>#N/A</v>
      </c>
      <c r="E1686" s="113" t="e">
        <f>VLOOKUP(B1686,Kodai_priem!$D$4:$D$564,1,FALSE)</f>
        <v>#N/A</v>
      </c>
      <c r="F1686" s="115"/>
      <c r="G1686" s="115"/>
      <c r="H1686" s="39"/>
      <c r="I1686" s="115"/>
      <c r="J1686" s="115"/>
      <c r="K1686" s="115"/>
      <c r="L1686" s="115"/>
      <c r="M1686" s="115"/>
      <c r="N1686" s="116"/>
      <c r="O1686" s="117"/>
      <c r="P1686" s="118"/>
      <c r="Q1686" s="115"/>
      <c r="R1686" s="115"/>
      <c r="S1686" s="117" t="str">
        <f t="shared" si="278"/>
        <v>nepildyti</v>
      </c>
      <c r="T1686" s="114" t="str">
        <f t="shared" si="278"/>
        <v>nepildyti</v>
      </c>
      <c r="U1686" s="115"/>
      <c r="V1686" s="115"/>
      <c r="W1686" s="116"/>
      <c r="X1686" s="153"/>
      <c r="Y1686" s="153"/>
      <c r="Z1686" s="153"/>
      <c r="AA1686" s="115"/>
      <c r="AB1686" s="115"/>
      <c r="AC1686" s="115"/>
      <c r="AD1686" s="115"/>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3" t="str">
        <f t="shared" si="273"/>
        <v/>
      </c>
      <c r="D1687" s="113" t="e">
        <f>VLOOKUP(C1687,Kodai_VVG!$C$4:$C$52,1,FALSE)</f>
        <v>#N/A</v>
      </c>
      <c r="E1687" s="113" t="e">
        <f>VLOOKUP(B1687,Kodai_priem!$D$4:$D$564,1,FALSE)</f>
        <v>#N/A</v>
      </c>
      <c r="F1687" s="115"/>
      <c r="G1687" s="115"/>
      <c r="H1687" s="39"/>
      <c r="I1687" s="115"/>
      <c r="J1687" s="115"/>
      <c r="K1687" s="115"/>
      <c r="L1687" s="115"/>
      <c r="M1687" s="115"/>
      <c r="N1687" s="116"/>
      <c r="O1687" s="117"/>
      <c r="P1687" s="118"/>
      <c r="Q1687" s="115"/>
      <c r="R1687" s="115"/>
      <c r="S1687" s="117" t="str">
        <f t="shared" si="278"/>
        <v>nepildyti</v>
      </c>
      <c r="T1687" s="114" t="str">
        <f t="shared" si="278"/>
        <v>nepildyti</v>
      </c>
      <c r="U1687" s="115"/>
      <c r="V1687" s="115"/>
      <c r="W1687" s="116"/>
      <c r="X1687" s="153"/>
      <c r="Y1687" s="153"/>
      <c r="Z1687" s="153"/>
      <c r="AA1687" s="115"/>
      <c r="AB1687" s="115"/>
      <c r="AC1687" s="115"/>
      <c r="AD1687" s="115"/>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3" t="str">
        <f t="shared" ref="C1688:C1751" si="283">LEFT(K1688,4)</f>
        <v/>
      </c>
      <c r="D1688" s="113" t="e">
        <f>VLOOKUP(C1688,Kodai_VVG!$C$4:$C$52,1,FALSE)</f>
        <v>#N/A</v>
      </c>
      <c r="E1688" s="113" t="e">
        <f>VLOOKUP(B1688,Kodai_priem!$D$4:$D$564,1,FALSE)</f>
        <v>#N/A</v>
      </c>
      <c r="F1688" s="115"/>
      <c r="G1688" s="115"/>
      <c r="H1688" s="39"/>
      <c r="I1688" s="115"/>
      <c r="J1688" s="115"/>
      <c r="K1688" s="115"/>
      <c r="L1688" s="115"/>
      <c r="M1688" s="115"/>
      <c r="N1688" s="116"/>
      <c r="O1688" s="117"/>
      <c r="P1688" s="118"/>
      <c r="Q1688" s="115"/>
      <c r="R1688" s="115"/>
      <c r="S1688" s="117" t="str">
        <f t="shared" si="278"/>
        <v>nepildyti</v>
      </c>
      <c r="T1688" s="114" t="str">
        <f t="shared" si="278"/>
        <v>nepildyti</v>
      </c>
      <c r="U1688" s="115"/>
      <c r="V1688" s="115"/>
      <c r="W1688" s="116"/>
      <c r="X1688" s="153"/>
      <c r="Y1688" s="153"/>
      <c r="Z1688" s="153"/>
      <c r="AA1688" s="115"/>
      <c r="AB1688" s="115"/>
      <c r="AC1688" s="115"/>
      <c r="AD1688" s="115"/>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VLOOKUP(B1689,Kodai_priem!$D$4:$D$564,1,FALSE)</f>
        <v>#N/A</v>
      </c>
      <c r="F1689" s="115"/>
      <c r="G1689" s="115"/>
      <c r="H1689" s="39"/>
      <c r="I1689" s="115"/>
      <c r="J1689" s="115"/>
      <c r="K1689" s="115"/>
      <c r="L1689" s="115"/>
      <c r="M1689" s="115"/>
      <c r="N1689" s="116"/>
      <c r="O1689" s="117"/>
      <c r="P1689" s="118"/>
      <c r="Q1689" s="115"/>
      <c r="R1689" s="115"/>
      <c r="S1689" s="117" t="str">
        <f t="shared" ref="S1689:T1752" si="288">IF($R1689="fizinis asmuo","užpildykite","nepildyti")</f>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VLOOKUP(B1690,Kodai_priem!$D$4:$D$564,1,FALSE)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VLOOKUP(B1691,Kodai_priem!$D$4:$D$564,1,FALSE)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VLOOKUP(B1692,Kodai_priem!$D$4:$D$564,1,FALSE)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VLOOKUP(B1693,Kodai_priem!$D$4:$D$564,1,FALSE)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VLOOKUP(B1694,Kodai_priem!$D$4:$D$564,1,FALSE)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VLOOKUP(B1695,Kodai_priem!$D$4:$D$564,1,FALSE)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VLOOKUP(B1696,Kodai_priem!$D$4:$D$564,1,FALSE)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VLOOKUP(B1697,Kodai_priem!$D$4:$D$564,1,FALSE)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VLOOKUP(B1698,Kodai_priem!$D$4:$D$564,1,FALSE)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VLOOKUP(B1699,Kodai_priem!$D$4:$D$564,1,FALSE)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VLOOKUP(B1700,Kodai_priem!$D$4:$D$564,1,FALSE)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VLOOKUP(B1701,Kodai_priem!$D$4:$D$564,1,FALSE)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VLOOKUP(B1702,Kodai_priem!$D$4:$D$564,1,FALSE)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VLOOKUP(B1703,Kodai_priem!$D$4:$D$564,1,FALSE)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VLOOKUP(B1704,Kodai_priem!$D$4:$D$564,1,FALSE)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VLOOKUP(B1705,Kodai_priem!$D$4:$D$564,1,FALSE)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VLOOKUP(B1706,Kodai_priem!$D$4:$D$564,1,FALSE)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VLOOKUP(B1707,Kodai_priem!$D$4:$D$564,1,FALSE)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VLOOKUP(B1708,Kodai_priem!$D$4:$D$564,1,FALSE)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VLOOKUP(B1709,Kodai_priem!$D$4:$D$564,1,FALSE)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VLOOKUP(B1710,Kodai_priem!$D$4:$D$564,1,FALSE)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VLOOKUP(B1711,Kodai_priem!$D$4:$D$564,1,FALSE)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VLOOKUP(B1712,Kodai_priem!$D$4:$D$564,1,FALSE)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VLOOKUP(B1713,Kodai_priem!$D$4:$D$564,1,FALSE)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VLOOKUP(B1714,Kodai_priem!$D$4:$D$564,1,FALSE)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VLOOKUP(B1715,Kodai_priem!$D$4:$D$564,1,FALSE)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VLOOKUP(B1716,Kodai_priem!$D$4:$D$564,1,FALSE)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VLOOKUP(B1717,Kodai_priem!$D$4:$D$564,1,FALSE)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VLOOKUP(B1718,Kodai_priem!$D$4:$D$564,1,FALSE)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VLOOKUP(B1719,Kodai_priem!$D$4:$D$564,1,FALSE)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VLOOKUP(B1720,Kodai_priem!$D$4:$D$564,1,FALSE)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VLOOKUP(B1721,Kodai_priem!$D$4:$D$564,1,FALSE)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VLOOKUP(B1722,Kodai_priem!$D$4:$D$564,1,FALSE)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VLOOKUP(B1723,Kodai_priem!$D$4:$D$564,1,FALSE)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VLOOKUP(B1724,Kodai_priem!$D$4:$D$564,1,FALSE)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VLOOKUP(B1725,Kodai_priem!$D$4:$D$564,1,FALSE)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VLOOKUP(B1726,Kodai_priem!$D$4:$D$564,1,FALSE)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VLOOKUP(B1727,Kodai_priem!$D$4:$D$564,1,FALSE)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VLOOKUP(B1728,Kodai_priem!$D$4:$D$564,1,FALSE)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VLOOKUP(B1729,Kodai_priem!$D$4:$D$564,1,FALSE)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VLOOKUP(B1730,Kodai_priem!$D$4:$D$564,1,FALSE)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VLOOKUP(B1731,Kodai_priem!$D$4:$D$564,1,FALSE)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VLOOKUP(B1732,Kodai_priem!$D$4:$D$564,1,FALSE)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VLOOKUP(B1733,Kodai_priem!$D$4:$D$564,1,FALSE)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VLOOKUP(B1734,Kodai_priem!$D$4:$D$564,1,FALSE)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VLOOKUP(B1735,Kodai_priem!$D$4:$D$564,1,FALSE)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VLOOKUP(B1736,Kodai_priem!$D$4:$D$564,1,FALSE)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VLOOKUP(B1737,Kodai_priem!$D$4:$D$564,1,FALSE)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3" t="str">
        <f t="shared" si="283"/>
        <v/>
      </c>
      <c r="D1738" s="113" t="e">
        <f>VLOOKUP(C1738,Kodai_VVG!$C$4:$C$52,1,FALSE)</f>
        <v>#N/A</v>
      </c>
      <c r="E1738" s="113" t="e">
        <f>VLOOKUP(B1738,Kodai_priem!$D$4:$D$564,1,FALSE)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3" t="str">
        <f t="shared" si="283"/>
        <v/>
      </c>
      <c r="D1739" s="113" t="e">
        <f>VLOOKUP(C1739,Kodai_VVG!$C$4:$C$52,1,FALSE)</f>
        <v>#N/A</v>
      </c>
      <c r="E1739" s="113" t="e">
        <f>VLOOKUP(B1739,Kodai_priem!$D$4:$D$564,1,FALSE)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3" t="str">
        <f t="shared" si="283"/>
        <v/>
      </c>
      <c r="D1740" s="113" t="e">
        <f>VLOOKUP(C1740,Kodai_VVG!$C$4:$C$52,1,FALSE)</f>
        <v>#N/A</v>
      </c>
      <c r="E1740" s="113" t="e">
        <f>VLOOKUP(B1740,Kodai_priem!$D$4:$D$564,1,FALSE)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3" t="str">
        <f t="shared" si="283"/>
        <v/>
      </c>
      <c r="D1741" s="113" t="e">
        <f>VLOOKUP(C1741,Kodai_VVG!$C$4:$C$52,1,FALSE)</f>
        <v>#N/A</v>
      </c>
      <c r="E1741" s="113" t="e">
        <f>VLOOKUP(B1741,Kodai_priem!$D$4:$D$564,1,FALSE)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3" t="str">
        <f t="shared" si="283"/>
        <v/>
      </c>
      <c r="D1742" s="113" t="e">
        <f>VLOOKUP(C1742,Kodai_VVG!$C$4:$C$52,1,FALSE)</f>
        <v>#N/A</v>
      </c>
      <c r="E1742" s="113" t="e">
        <f>VLOOKUP(B1742,Kodai_priem!$D$4:$D$564,1,FALSE)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VLOOKUP(B1743,Kodai_priem!$D$4:$D$564,1,FALSE)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VLOOKUP(B1744,Kodai_priem!$D$4:$D$564,1,FALSE)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VLOOKUP(B1745,Kodai_priem!$D$4:$D$564,1,FALSE)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VLOOKUP(B1746,Kodai_priem!$D$4:$D$564,1,FALSE)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VLOOKUP(B1747,Kodai_priem!$D$4:$D$564,1,FALSE)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3" t="str">
        <f t="shared" si="283"/>
        <v/>
      </c>
      <c r="D1748" s="113" t="e">
        <f>VLOOKUP(C1748,Kodai_VVG!$C$4:$C$52,1,FALSE)</f>
        <v>#N/A</v>
      </c>
      <c r="E1748" s="113" t="e">
        <f>VLOOKUP(B1748,Kodai_priem!$D$4:$D$564,1,FALSE)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3" t="str">
        <f t="shared" si="283"/>
        <v/>
      </c>
      <c r="D1749" s="113" t="e">
        <f>VLOOKUP(C1749,Kodai_VVG!$C$4:$C$52,1,FALSE)</f>
        <v>#N/A</v>
      </c>
      <c r="E1749" s="113" t="e">
        <f>VLOOKUP(B1749,Kodai_priem!$D$4:$D$564,1,FALSE)</f>
        <v>#N/A</v>
      </c>
      <c r="F1749" s="115"/>
      <c r="G1749" s="115"/>
      <c r="H1749" s="39"/>
      <c r="I1749" s="115"/>
      <c r="J1749" s="115"/>
      <c r="K1749" s="115"/>
      <c r="L1749" s="115"/>
      <c r="M1749" s="115"/>
      <c r="N1749" s="116"/>
      <c r="O1749" s="117"/>
      <c r="P1749" s="118"/>
      <c r="Q1749" s="115"/>
      <c r="R1749" s="115"/>
      <c r="S1749" s="117" t="str">
        <f t="shared" si="288"/>
        <v>nepildyti</v>
      </c>
      <c r="T1749" s="114" t="str">
        <f t="shared" si="288"/>
        <v>nepildyti</v>
      </c>
      <c r="U1749" s="115"/>
      <c r="V1749" s="115"/>
      <c r="W1749" s="116"/>
      <c r="X1749" s="153"/>
      <c r="Y1749" s="153"/>
      <c r="Z1749" s="153"/>
      <c r="AA1749" s="115"/>
      <c r="AB1749" s="115"/>
      <c r="AC1749" s="115"/>
      <c r="AD1749" s="115"/>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3" t="str">
        <f t="shared" si="283"/>
        <v/>
      </c>
      <c r="D1750" s="113" t="e">
        <f>VLOOKUP(C1750,Kodai_VVG!$C$4:$C$52,1,FALSE)</f>
        <v>#N/A</v>
      </c>
      <c r="E1750" s="113" t="e">
        <f>VLOOKUP(B1750,Kodai_priem!$D$4:$D$564,1,FALSE)</f>
        <v>#N/A</v>
      </c>
      <c r="F1750" s="115"/>
      <c r="G1750" s="115"/>
      <c r="H1750" s="39"/>
      <c r="I1750" s="115"/>
      <c r="J1750" s="115"/>
      <c r="K1750" s="115"/>
      <c r="L1750" s="115"/>
      <c r="M1750" s="115"/>
      <c r="N1750" s="116"/>
      <c r="O1750" s="117"/>
      <c r="P1750" s="118"/>
      <c r="Q1750" s="115"/>
      <c r="R1750" s="115"/>
      <c r="S1750" s="117" t="str">
        <f t="shared" si="288"/>
        <v>nepildyti</v>
      </c>
      <c r="T1750" s="114" t="str">
        <f t="shared" si="288"/>
        <v>nepildyti</v>
      </c>
      <c r="U1750" s="115"/>
      <c r="V1750" s="115"/>
      <c r="W1750" s="116"/>
      <c r="X1750" s="153"/>
      <c r="Y1750" s="153"/>
      <c r="Z1750" s="153"/>
      <c r="AA1750" s="115"/>
      <c r="AB1750" s="115"/>
      <c r="AC1750" s="115"/>
      <c r="AD1750" s="115"/>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3" t="str">
        <f t="shared" si="283"/>
        <v/>
      </c>
      <c r="D1751" s="113" t="e">
        <f>VLOOKUP(C1751,Kodai_VVG!$C$4:$C$52,1,FALSE)</f>
        <v>#N/A</v>
      </c>
      <c r="E1751" s="113" t="e">
        <f>VLOOKUP(B1751,Kodai_priem!$D$4:$D$564,1,FALSE)</f>
        <v>#N/A</v>
      </c>
      <c r="F1751" s="115"/>
      <c r="G1751" s="115"/>
      <c r="H1751" s="39"/>
      <c r="I1751" s="115"/>
      <c r="J1751" s="115"/>
      <c r="K1751" s="115"/>
      <c r="L1751" s="115"/>
      <c r="M1751" s="115"/>
      <c r="N1751" s="116"/>
      <c r="O1751" s="117"/>
      <c r="P1751" s="118"/>
      <c r="Q1751" s="115"/>
      <c r="R1751" s="115"/>
      <c r="S1751" s="117" t="str">
        <f t="shared" si="288"/>
        <v>nepildyti</v>
      </c>
      <c r="T1751" s="114" t="str">
        <f t="shared" si="288"/>
        <v>nepildyti</v>
      </c>
      <c r="U1751" s="115"/>
      <c r="V1751" s="115"/>
      <c r="W1751" s="116"/>
      <c r="X1751" s="153"/>
      <c r="Y1751" s="153"/>
      <c r="Z1751" s="153"/>
      <c r="AA1751" s="115"/>
      <c r="AB1751" s="115"/>
      <c r="AC1751" s="115"/>
      <c r="AD1751" s="115"/>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3" t="str">
        <f t="shared" ref="C1752:C1815" si="293">LEFT(K1752,4)</f>
        <v/>
      </c>
      <c r="D1752" s="113" t="e">
        <f>VLOOKUP(C1752,Kodai_VVG!$C$4:$C$52,1,FALSE)</f>
        <v>#N/A</v>
      </c>
      <c r="E1752" s="113" t="e">
        <f>VLOOKUP(B1752,Kodai_priem!$D$4:$D$564,1,FALSE)</f>
        <v>#N/A</v>
      </c>
      <c r="F1752" s="115"/>
      <c r="G1752" s="115"/>
      <c r="H1752" s="39"/>
      <c r="I1752" s="115"/>
      <c r="J1752" s="115"/>
      <c r="K1752" s="115"/>
      <c r="L1752" s="115"/>
      <c r="M1752" s="115"/>
      <c r="N1752" s="116"/>
      <c r="O1752" s="117"/>
      <c r="P1752" s="118"/>
      <c r="Q1752" s="115"/>
      <c r="R1752" s="115"/>
      <c r="S1752" s="117" t="str">
        <f t="shared" si="288"/>
        <v>nepildyti</v>
      </c>
      <c r="T1752" s="114" t="str">
        <f t="shared" si="288"/>
        <v>nepildyti</v>
      </c>
      <c r="U1752" s="115"/>
      <c r="V1752" s="115"/>
      <c r="W1752" s="116"/>
      <c r="X1752" s="153"/>
      <c r="Y1752" s="153"/>
      <c r="Z1752" s="153"/>
      <c r="AA1752" s="115"/>
      <c r="AB1752" s="115"/>
      <c r="AC1752" s="115"/>
      <c r="AD1752" s="115"/>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VLOOKUP(B1753,Kodai_priem!$D$4:$D$564,1,FALSE)</f>
        <v>#N/A</v>
      </c>
      <c r="F1753" s="115"/>
      <c r="G1753" s="115"/>
      <c r="H1753" s="39"/>
      <c r="I1753" s="115"/>
      <c r="J1753" s="115"/>
      <c r="K1753" s="115"/>
      <c r="L1753" s="115"/>
      <c r="M1753" s="115"/>
      <c r="N1753" s="116"/>
      <c r="O1753" s="117"/>
      <c r="P1753" s="118"/>
      <c r="Q1753" s="115"/>
      <c r="R1753" s="115"/>
      <c r="S1753" s="117" t="str">
        <f t="shared" ref="S1753:T1816" si="298">IF($R1753="fizinis asmuo","užpildykite","nepildyti")</f>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VLOOKUP(B1754,Kodai_priem!$D$4:$D$564,1,FALSE)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VLOOKUP(B1755,Kodai_priem!$D$4:$D$564,1,FALSE)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VLOOKUP(B1756,Kodai_priem!$D$4:$D$564,1,FALSE)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VLOOKUP(B1757,Kodai_priem!$D$4:$D$564,1,FALSE)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VLOOKUP(B1758,Kodai_priem!$D$4:$D$564,1,FALSE)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VLOOKUP(B1759,Kodai_priem!$D$4:$D$564,1,FALSE)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VLOOKUP(B1760,Kodai_priem!$D$4:$D$564,1,FALSE)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VLOOKUP(B1761,Kodai_priem!$D$4:$D$564,1,FALSE)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VLOOKUP(B1762,Kodai_priem!$D$4:$D$564,1,FALSE)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VLOOKUP(B1763,Kodai_priem!$D$4:$D$564,1,FALSE)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VLOOKUP(B1764,Kodai_priem!$D$4:$D$564,1,FALSE)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VLOOKUP(B1765,Kodai_priem!$D$4:$D$564,1,FALSE)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VLOOKUP(B1766,Kodai_priem!$D$4:$D$564,1,FALSE)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VLOOKUP(B1767,Kodai_priem!$D$4:$D$564,1,FALSE)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VLOOKUP(B1768,Kodai_priem!$D$4:$D$564,1,FALSE)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VLOOKUP(B1769,Kodai_priem!$D$4:$D$564,1,FALSE)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VLOOKUP(B1770,Kodai_priem!$D$4:$D$564,1,FALSE)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VLOOKUP(B1771,Kodai_priem!$D$4:$D$564,1,FALSE)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VLOOKUP(B1772,Kodai_priem!$D$4:$D$564,1,FALSE)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VLOOKUP(B1773,Kodai_priem!$D$4:$D$564,1,FALSE)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VLOOKUP(B1774,Kodai_priem!$D$4:$D$564,1,FALSE)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VLOOKUP(B1775,Kodai_priem!$D$4:$D$564,1,FALSE)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VLOOKUP(B1776,Kodai_priem!$D$4:$D$564,1,FALSE)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VLOOKUP(B1777,Kodai_priem!$D$4:$D$564,1,FALSE)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VLOOKUP(B1778,Kodai_priem!$D$4:$D$564,1,FALSE)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VLOOKUP(B1779,Kodai_priem!$D$4:$D$564,1,FALSE)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VLOOKUP(B1780,Kodai_priem!$D$4:$D$564,1,FALSE)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VLOOKUP(B1781,Kodai_priem!$D$4:$D$564,1,FALSE)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VLOOKUP(B1782,Kodai_priem!$D$4:$D$564,1,FALSE)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VLOOKUP(B1783,Kodai_priem!$D$4:$D$564,1,FALSE)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VLOOKUP(B1784,Kodai_priem!$D$4:$D$564,1,FALSE)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VLOOKUP(B1785,Kodai_priem!$D$4:$D$564,1,FALSE)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VLOOKUP(B1786,Kodai_priem!$D$4:$D$564,1,FALSE)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VLOOKUP(B1787,Kodai_priem!$D$4:$D$564,1,FALSE)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VLOOKUP(B1788,Kodai_priem!$D$4:$D$564,1,FALSE)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VLOOKUP(B1789,Kodai_priem!$D$4:$D$564,1,FALSE)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VLOOKUP(B1790,Kodai_priem!$D$4:$D$564,1,FALSE)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VLOOKUP(B1791,Kodai_priem!$D$4:$D$564,1,FALSE)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VLOOKUP(B1792,Kodai_priem!$D$4:$D$564,1,FALSE)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VLOOKUP(B1793,Kodai_priem!$D$4:$D$564,1,FALSE)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VLOOKUP(B1794,Kodai_priem!$D$4:$D$564,1,FALSE)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VLOOKUP(B1795,Kodai_priem!$D$4:$D$564,1,FALSE)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VLOOKUP(B1796,Kodai_priem!$D$4:$D$564,1,FALSE)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VLOOKUP(B1797,Kodai_priem!$D$4:$D$564,1,FALSE)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VLOOKUP(B1798,Kodai_priem!$D$4:$D$564,1,FALSE)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VLOOKUP(B1799,Kodai_priem!$D$4:$D$564,1,FALSE)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VLOOKUP(B1800,Kodai_priem!$D$4:$D$564,1,FALSE)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VLOOKUP(B1801,Kodai_priem!$D$4:$D$564,1,FALSE)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3" t="str">
        <f t="shared" si="293"/>
        <v/>
      </c>
      <c r="D1802" s="113" t="e">
        <f>VLOOKUP(C1802,Kodai_VVG!$C$4:$C$52,1,FALSE)</f>
        <v>#N/A</v>
      </c>
      <c r="E1802" s="113" t="e">
        <f>VLOOKUP(B1802,Kodai_priem!$D$4:$D$564,1,FALSE)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3" t="str">
        <f t="shared" si="293"/>
        <v/>
      </c>
      <c r="D1803" s="113" t="e">
        <f>VLOOKUP(C1803,Kodai_VVG!$C$4:$C$52,1,FALSE)</f>
        <v>#N/A</v>
      </c>
      <c r="E1803" s="113" t="e">
        <f>VLOOKUP(B1803,Kodai_priem!$D$4:$D$564,1,FALSE)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3" t="str">
        <f t="shared" si="293"/>
        <v/>
      </c>
      <c r="D1804" s="113" t="e">
        <f>VLOOKUP(C1804,Kodai_VVG!$C$4:$C$52,1,FALSE)</f>
        <v>#N/A</v>
      </c>
      <c r="E1804" s="113" t="e">
        <f>VLOOKUP(B1804,Kodai_priem!$D$4:$D$564,1,FALSE)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3" t="str">
        <f t="shared" si="293"/>
        <v/>
      </c>
      <c r="D1805" s="113" t="e">
        <f>VLOOKUP(C1805,Kodai_VVG!$C$4:$C$52,1,FALSE)</f>
        <v>#N/A</v>
      </c>
      <c r="E1805" s="113" t="e">
        <f>VLOOKUP(B1805,Kodai_priem!$D$4:$D$564,1,FALSE)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3" t="str">
        <f t="shared" si="293"/>
        <v/>
      </c>
      <c r="D1806" s="113" t="e">
        <f>VLOOKUP(C1806,Kodai_VVG!$C$4:$C$52,1,FALSE)</f>
        <v>#N/A</v>
      </c>
      <c r="E1806" s="113" t="e">
        <f>VLOOKUP(B1806,Kodai_priem!$D$4:$D$564,1,FALSE)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VLOOKUP(B1807,Kodai_priem!$D$4:$D$564,1,FALSE)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VLOOKUP(B1808,Kodai_priem!$D$4:$D$564,1,FALSE)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VLOOKUP(B1809,Kodai_priem!$D$4:$D$564,1,FALSE)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VLOOKUP(B1810,Kodai_priem!$D$4:$D$564,1,FALSE)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VLOOKUP(B1811,Kodai_priem!$D$4:$D$564,1,FALSE)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3" t="str">
        <f t="shared" si="293"/>
        <v/>
      </c>
      <c r="D1812" s="113" t="e">
        <f>VLOOKUP(C1812,Kodai_VVG!$C$4:$C$52,1,FALSE)</f>
        <v>#N/A</v>
      </c>
      <c r="E1812" s="113" t="e">
        <f>VLOOKUP(B1812,Kodai_priem!$D$4:$D$564,1,FALSE)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3" t="str">
        <f t="shared" si="293"/>
        <v/>
      </c>
      <c r="D1813" s="113" t="e">
        <f>VLOOKUP(C1813,Kodai_VVG!$C$4:$C$52,1,FALSE)</f>
        <v>#N/A</v>
      </c>
      <c r="E1813" s="113" t="e">
        <f>VLOOKUP(B1813,Kodai_priem!$D$4:$D$564,1,FALSE)</f>
        <v>#N/A</v>
      </c>
      <c r="F1813" s="115"/>
      <c r="G1813" s="115"/>
      <c r="H1813" s="39"/>
      <c r="I1813" s="115"/>
      <c r="J1813" s="115"/>
      <c r="K1813" s="115"/>
      <c r="L1813" s="115"/>
      <c r="M1813" s="115"/>
      <c r="N1813" s="116"/>
      <c r="O1813" s="117"/>
      <c r="P1813" s="118"/>
      <c r="Q1813" s="115"/>
      <c r="R1813" s="115"/>
      <c r="S1813" s="117" t="str">
        <f t="shared" si="298"/>
        <v>nepildyti</v>
      </c>
      <c r="T1813" s="114" t="str">
        <f t="shared" si="298"/>
        <v>nepildyti</v>
      </c>
      <c r="U1813" s="115"/>
      <c r="V1813" s="115"/>
      <c r="W1813" s="116"/>
      <c r="X1813" s="153"/>
      <c r="Y1813" s="153"/>
      <c r="Z1813" s="153"/>
      <c r="AA1813" s="115"/>
      <c r="AB1813" s="115"/>
      <c r="AC1813" s="115"/>
      <c r="AD1813" s="115"/>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3" t="str">
        <f t="shared" si="293"/>
        <v/>
      </c>
      <c r="D1814" s="113" t="e">
        <f>VLOOKUP(C1814,Kodai_VVG!$C$4:$C$52,1,FALSE)</f>
        <v>#N/A</v>
      </c>
      <c r="E1814" s="113" t="e">
        <f>VLOOKUP(B1814,Kodai_priem!$D$4:$D$564,1,FALSE)</f>
        <v>#N/A</v>
      </c>
      <c r="F1814" s="115"/>
      <c r="G1814" s="115"/>
      <c r="H1814" s="39"/>
      <c r="I1814" s="115"/>
      <c r="J1814" s="115"/>
      <c r="K1814" s="115"/>
      <c r="L1814" s="115"/>
      <c r="M1814" s="115"/>
      <c r="N1814" s="116"/>
      <c r="O1814" s="117"/>
      <c r="P1814" s="118"/>
      <c r="Q1814" s="115"/>
      <c r="R1814" s="115"/>
      <c r="S1814" s="117" t="str">
        <f t="shared" si="298"/>
        <v>nepildyti</v>
      </c>
      <c r="T1814" s="114" t="str">
        <f t="shared" si="298"/>
        <v>nepildyti</v>
      </c>
      <c r="U1814" s="115"/>
      <c r="V1814" s="115"/>
      <c r="W1814" s="116"/>
      <c r="X1814" s="153"/>
      <c r="Y1814" s="153"/>
      <c r="Z1814" s="153"/>
      <c r="AA1814" s="115"/>
      <c r="AB1814" s="115"/>
      <c r="AC1814" s="115"/>
      <c r="AD1814" s="115"/>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3" t="str">
        <f t="shared" si="293"/>
        <v/>
      </c>
      <c r="D1815" s="113" t="e">
        <f>VLOOKUP(C1815,Kodai_VVG!$C$4:$C$52,1,FALSE)</f>
        <v>#N/A</v>
      </c>
      <c r="E1815" s="113" t="e">
        <f>VLOOKUP(B1815,Kodai_priem!$D$4:$D$564,1,FALSE)</f>
        <v>#N/A</v>
      </c>
      <c r="F1815" s="115"/>
      <c r="G1815" s="115"/>
      <c r="H1815" s="39"/>
      <c r="I1815" s="115"/>
      <c r="J1815" s="115"/>
      <c r="K1815" s="115"/>
      <c r="L1815" s="115"/>
      <c r="M1815" s="115"/>
      <c r="N1815" s="116"/>
      <c r="O1815" s="117"/>
      <c r="P1815" s="118"/>
      <c r="Q1815" s="115"/>
      <c r="R1815" s="115"/>
      <c r="S1815" s="117" t="str">
        <f t="shared" si="298"/>
        <v>nepildyti</v>
      </c>
      <c r="T1815" s="114" t="str">
        <f t="shared" si="298"/>
        <v>nepildyti</v>
      </c>
      <c r="U1815" s="115"/>
      <c r="V1815" s="115"/>
      <c r="W1815" s="116"/>
      <c r="X1815" s="153"/>
      <c r="Y1815" s="153"/>
      <c r="Z1815" s="153"/>
      <c r="AA1815" s="115"/>
      <c r="AB1815" s="115"/>
      <c r="AC1815" s="115"/>
      <c r="AD1815" s="115"/>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3" t="str">
        <f t="shared" ref="C1816:C1879" si="303">LEFT(K1816,4)</f>
        <v/>
      </c>
      <c r="D1816" s="113" t="e">
        <f>VLOOKUP(C1816,Kodai_VVG!$C$4:$C$52,1,FALSE)</f>
        <v>#N/A</v>
      </c>
      <c r="E1816" s="113" t="e">
        <f>VLOOKUP(B1816,Kodai_priem!$D$4:$D$564,1,FALSE)</f>
        <v>#N/A</v>
      </c>
      <c r="F1816" s="115"/>
      <c r="G1816" s="115"/>
      <c r="H1816" s="39"/>
      <c r="I1816" s="115"/>
      <c r="J1816" s="115"/>
      <c r="K1816" s="115"/>
      <c r="L1816" s="115"/>
      <c r="M1816" s="115"/>
      <c r="N1816" s="116"/>
      <c r="O1816" s="117"/>
      <c r="P1816" s="118"/>
      <c r="Q1816" s="115"/>
      <c r="R1816" s="115"/>
      <c r="S1816" s="117" t="str">
        <f t="shared" si="298"/>
        <v>nepildyti</v>
      </c>
      <c r="T1816" s="114" t="str">
        <f t="shared" si="298"/>
        <v>nepildyti</v>
      </c>
      <c r="U1816" s="115"/>
      <c r="V1816" s="115"/>
      <c r="W1816" s="116"/>
      <c r="X1816" s="153"/>
      <c r="Y1816" s="153"/>
      <c r="Z1816" s="153"/>
      <c r="AA1816" s="115"/>
      <c r="AB1816" s="115"/>
      <c r="AC1816" s="115"/>
      <c r="AD1816" s="115"/>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VLOOKUP(B1817,Kodai_priem!$D$4:$D$564,1,FALSE)</f>
        <v>#N/A</v>
      </c>
      <c r="F1817" s="115"/>
      <c r="G1817" s="115"/>
      <c r="H1817" s="39"/>
      <c r="I1817" s="115"/>
      <c r="J1817" s="115"/>
      <c r="K1817" s="115"/>
      <c r="L1817" s="115"/>
      <c r="M1817" s="115"/>
      <c r="N1817" s="116"/>
      <c r="O1817" s="117"/>
      <c r="P1817" s="118"/>
      <c r="Q1817" s="115"/>
      <c r="R1817" s="115"/>
      <c r="S1817" s="117" t="str">
        <f t="shared" ref="S1817:T1880" si="308">IF($R1817="fizinis asmuo","užpildykite","nepildyti")</f>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VLOOKUP(B1818,Kodai_priem!$D$4:$D$564,1,FALSE)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VLOOKUP(B1819,Kodai_priem!$D$4:$D$564,1,FALSE)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VLOOKUP(B1820,Kodai_priem!$D$4:$D$564,1,FALSE)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VLOOKUP(B1821,Kodai_priem!$D$4:$D$564,1,FALSE)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VLOOKUP(B1822,Kodai_priem!$D$4:$D$564,1,FALSE)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VLOOKUP(B1823,Kodai_priem!$D$4:$D$564,1,FALSE)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VLOOKUP(B1824,Kodai_priem!$D$4:$D$564,1,FALSE)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VLOOKUP(B1825,Kodai_priem!$D$4:$D$564,1,FALSE)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VLOOKUP(B1826,Kodai_priem!$D$4:$D$564,1,FALSE)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VLOOKUP(B1827,Kodai_priem!$D$4:$D$564,1,FALSE)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VLOOKUP(B1828,Kodai_priem!$D$4:$D$564,1,FALSE)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VLOOKUP(B1829,Kodai_priem!$D$4:$D$564,1,FALSE)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VLOOKUP(B1830,Kodai_priem!$D$4:$D$564,1,FALSE)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VLOOKUP(B1831,Kodai_priem!$D$4:$D$564,1,FALSE)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VLOOKUP(B1832,Kodai_priem!$D$4:$D$564,1,FALSE)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VLOOKUP(B1833,Kodai_priem!$D$4:$D$564,1,FALSE)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VLOOKUP(B1834,Kodai_priem!$D$4:$D$564,1,FALSE)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VLOOKUP(B1835,Kodai_priem!$D$4:$D$564,1,FALSE)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VLOOKUP(B1836,Kodai_priem!$D$4:$D$564,1,FALSE)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VLOOKUP(B1837,Kodai_priem!$D$4:$D$564,1,FALSE)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VLOOKUP(B1838,Kodai_priem!$D$4:$D$564,1,FALSE)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VLOOKUP(B1839,Kodai_priem!$D$4:$D$564,1,FALSE)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VLOOKUP(B1840,Kodai_priem!$D$4:$D$564,1,FALSE)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VLOOKUP(B1841,Kodai_priem!$D$4:$D$564,1,FALSE)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VLOOKUP(B1842,Kodai_priem!$D$4:$D$564,1,FALSE)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VLOOKUP(B1843,Kodai_priem!$D$4:$D$564,1,FALSE)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VLOOKUP(B1844,Kodai_priem!$D$4:$D$564,1,FALSE)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VLOOKUP(B1845,Kodai_priem!$D$4:$D$564,1,FALSE)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VLOOKUP(B1846,Kodai_priem!$D$4:$D$564,1,FALSE)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VLOOKUP(B1847,Kodai_priem!$D$4:$D$564,1,FALSE)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VLOOKUP(B1848,Kodai_priem!$D$4:$D$564,1,FALSE)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VLOOKUP(B1849,Kodai_priem!$D$4:$D$564,1,FALSE)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VLOOKUP(B1850,Kodai_priem!$D$4:$D$564,1,FALSE)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VLOOKUP(B1851,Kodai_priem!$D$4:$D$564,1,FALSE)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VLOOKUP(B1852,Kodai_priem!$D$4:$D$564,1,FALSE)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VLOOKUP(B1853,Kodai_priem!$D$4:$D$564,1,FALSE)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VLOOKUP(B1854,Kodai_priem!$D$4:$D$564,1,FALSE)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VLOOKUP(B1855,Kodai_priem!$D$4:$D$564,1,FALSE)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VLOOKUP(B1856,Kodai_priem!$D$4:$D$564,1,FALSE)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VLOOKUP(B1857,Kodai_priem!$D$4:$D$564,1,FALSE)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VLOOKUP(B1858,Kodai_priem!$D$4:$D$564,1,FALSE)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VLOOKUP(B1859,Kodai_priem!$D$4:$D$564,1,FALSE)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VLOOKUP(B1860,Kodai_priem!$D$4:$D$564,1,FALSE)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VLOOKUP(B1861,Kodai_priem!$D$4:$D$564,1,FALSE)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VLOOKUP(B1862,Kodai_priem!$D$4:$D$564,1,FALSE)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VLOOKUP(B1863,Kodai_priem!$D$4:$D$564,1,FALSE)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VLOOKUP(B1864,Kodai_priem!$D$4:$D$564,1,FALSE)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VLOOKUP(B1865,Kodai_priem!$D$4:$D$564,1,FALSE)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3" t="str">
        <f t="shared" si="303"/>
        <v/>
      </c>
      <c r="D1866" s="113" t="e">
        <f>VLOOKUP(C1866,Kodai_VVG!$C$4:$C$52,1,FALSE)</f>
        <v>#N/A</v>
      </c>
      <c r="E1866" s="113" t="e">
        <f>VLOOKUP(B1866,Kodai_priem!$D$4:$D$564,1,FALSE)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3" t="str">
        <f t="shared" si="303"/>
        <v/>
      </c>
      <c r="D1867" s="113" t="e">
        <f>VLOOKUP(C1867,Kodai_VVG!$C$4:$C$52,1,FALSE)</f>
        <v>#N/A</v>
      </c>
      <c r="E1867" s="113" t="e">
        <f>VLOOKUP(B1867,Kodai_priem!$D$4:$D$564,1,FALSE)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3" t="str">
        <f t="shared" si="303"/>
        <v/>
      </c>
      <c r="D1868" s="113" t="e">
        <f>VLOOKUP(C1868,Kodai_VVG!$C$4:$C$52,1,FALSE)</f>
        <v>#N/A</v>
      </c>
      <c r="E1868" s="113" t="e">
        <f>VLOOKUP(B1868,Kodai_priem!$D$4:$D$564,1,FALSE)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3" t="str">
        <f t="shared" si="303"/>
        <v/>
      </c>
      <c r="D1869" s="113" t="e">
        <f>VLOOKUP(C1869,Kodai_VVG!$C$4:$C$52,1,FALSE)</f>
        <v>#N/A</v>
      </c>
      <c r="E1869" s="113" t="e">
        <f>VLOOKUP(B1869,Kodai_priem!$D$4:$D$564,1,FALSE)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3" t="str">
        <f t="shared" si="303"/>
        <v/>
      </c>
      <c r="D1870" s="113" t="e">
        <f>VLOOKUP(C1870,Kodai_VVG!$C$4:$C$52,1,FALSE)</f>
        <v>#N/A</v>
      </c>
      <c r="E1870" s="113" t="e">
        <f>VLOOKUP(B1870,Kodai_priem!$D$4:$D$564,1,FALSE)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VLOOKUP(B1871,Kodai_priem!$D$4:$D$564,1,FALSE)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VLOOKUP(B1872,Kodai_priem!$D$4:$D$564,1,FALSE)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VLOOKUP(B1873,Kodai_priem!$D$4:$D$564,1,FALSE)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VLOOKUP(B1874,Kodai_priem!$D$4:$D$564,1,FALSE)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VLOOKUP(B1875,Kodai_priem!$D$4:$D$564,1,FALSE)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3" t="str">
        <f t="shared" si="303"/>
        <v/>
      </c>
      <c r="D1876" s="113" t="e">
        <f>VLOOKUP(C1876,Kodai_VVG!$C$4:$C$52,1,FALSE)</f>
        <v>#N/A</v>
      </c>
      <c r="E1876" s="113" t="e">
        <f>VLOOKUP(B1876,Kodai_priem!$D$4:$D$564,1,FALSE)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3" t="str">
        <f t="shared" si="303"/>
        <v/>
      </c>
      <c r="D1877" s="113" t="e">
        <f>VLOOKUP(C1877,Kodai_VVG!$C$4:$C$52,1,FALSE)</f>
        <v>#N/A</v>
      </c>
      <c r="E1877" s="113" t="e">
        <f>VLOOKUP(B1877,Kodai_priem!$D$4:$D$564,1,FALSE)</f>
        <v>#N/A</v>
      </c>
      <c r="F1877" s="115"/>
      <c r="G1877" s="115"/>
      <c r="H1877" s="39"/>
      <c r="I1877" s="115"/>
      <c r="J1877" s="115"/>
      <c r="K1877" s="115"/>
      <c r="L1877" s="115"/>
      <c r="M1877" s="115"/>
      <c r="N1877" s="116"/>
      <c r="O1877" s="117"/>
      <c r="P1877" s="118"/>
      <c r="Q1877" s="115"/>
      <c r="R1877" s="115"/>
      <c r="S1877" s="117" t="str">
        <f t="shared" si="308"/>
        <v>nepildyti</v>
      </c>
      <c r="T1877" s="114" t="str">
        <f t="shared" si="308"/>
        <v>nepildyti</v>
      </c>
      <c r="U1877" s="115"/>
      <c r="V1877" s="115"/>
      <c r="W1877" s="116"/>
      <c r="X1877" s="153"/>
      <c r="Y1877" s="153"/>
      <c r="Z1877" s="153"/>
      <c r="AA1877" s="115"/>
      <c r="AB1877" s="115"/>
      <c r="AC1877" s="115"/>
      <c r="AD1877" s="115"/>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3" t="str">
        <f t="shared" si="303"/>
        <v/>
      </c>
      <c r="D1878" s="113" t="e">
        <f>VLOOKUP(C1878,Kodai_VVG!$C$4:$C$52,1,FALSE)</f>
        <v>#N/A</v>
      </c>
      <c r="E1878" s="113" t="e">
        <f>VLOOKUP(B1878,Kodai_priem!$D$4:$D$564,1,FALSE)</f>
        <v>#N/A</v>
      </c>
      <c r="F1878" s="115"/>
      <c r="G1878" s="115"/>
      <c r="H1878" s="39"/>
      <c r="I1878" s="115"/>
      <c r="J1878" s="115"/>
      <c r="K1878" s="115"/>
      <c r="L1878" s="115"/>
      <c r="M1878" s="115"/>
      <c r="N1878" s="116"/>
      <c r="O1878" s="117"/>
      <c r="P1878" s="118"/>
      <c r="Q1878" s="115"/>
      <c r="R1878" s="115"/>
      <c r="S1878" s="117" t="str">
        <f t="shared" si="308"/>
        <v>nepildyti</v>
      </c>
      <c r="T1878" s="114" t="str">
        <f t="shared" si="308"/>
        <v>nepildyti</v>
      </c>
      <c r="U1878" s="115"/>
      <c r="V1878" s="115"/>
      <c r="W1878" s="116"/>
      <c r="X1878" s="153"/>
      <c r="Y1878" s="153"/>
      <c r="Z1878" s="153"/>
      <c r="AA1878" s="115"/>
      <c r="AB1878" s="115"/>
      <c r="AC1878" s="115"/>
      <c r="AD1878" s="115"/>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3" t="str">
        <f t="shared" si="303"/>
        <v/>
      </c>
      <c r="D1879" s="113" t="e">
        <f>VLOOKUP(C1879,Kodai_VVG!$C$4:$C$52,1,FALSE)</f>
        <v>#N/A</v>
      </c>
      <c r="E1879" s="113" t="e">
        <f>VLOOKUP(B1879,Kodai_priem!$D$4:$D$564,1,FALSE)</f>
        <v>#N/A</v>
      </c>
      <c r="F1879" s="115"/>
      <c r="G1879" s="115"/>
      <c r="H1879" s="39"/>
      <c r="I1879" s="115"/>
      <c r="J1879" s="115"/>
      <c r="K1879" s="115"/>
      <c r="L1879" s="115"/>
      <c r="M1879" s="115"/>
      <c r="N1879" s="116"/>
      <c r="O1879" s="117"/>
      <c r="P1879" s="118"/>
      <c r="Q1879" s="115"/>
      <c r="R1879" s="115"/>
      <c r="S1879" s="117" t="str">
        <f t="shared" si="308"/>
        <v>nepildyti</v>
      </c>
      <c r="T1879" s="114" t="str">
        <f t="shared" si="308"/>
        <v>nepildyti</v>
      </c>
      <c r="U1879" s="115"/>
      <c r="V1879" s="115"/>
      <c r="W1879" s="116"/>
      <c r="X1879" s="153"/>
      <c r="Y1879" s="153"/>
      <c r="Z1879" s="153"/>
      <c r="AA1879" s="115"/>
      <c r="AB1879" s="115"/>
      <c r="AC1879" s="115"/>
      <c r="AD1879" s="115"/>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3" t="str">
        <f t="shared" ref="C1880:C1943" si="313">LEFT(K1880,4)</f>
        <v/>
      </c>
      <c r="D1880" s="113" t="e">
        <f>VLOOKUP(C1880,Kodai_VVG!$C$4:$C$52,1,FALSE)</f>
        <v>#N/A</v>
      </c>
      <c r="E1880" s="113" t="e">
        <f>VLOOKUP(B1880,Kodai_priem!$D$4:$D$564,1,FALSE)</f>
        <v>#N/A</v>
      </c>
      <c r="F1880" s="115"/>
      <c r="G1880" s="115"/>
      <c r="H1880" s="39"/>
      <c r="I1880" s="115"/>
      <c r="J1880" s="115"/>
      <c r="K1880" s="115"/>
      <c r="L1880" s="115"/>
      <c r="M1880" s="115"/>
      <c r="N1880" s="116"/>
      <c r="O1880" s="117"/>
      <c r="P1880" s="118"/>
      <c r="Q1880" s="115"/>
      <c r="R1880" s="115"/>
      <c r="S1880" s="117" t="str">
        <f t="shared" si="308"/>
        <v>nepildyti</v>
      </c>
      <c r="T1880" s="114" t="str">
        <f t="shared" si="308"/>
        <v>nepildyti</v>
      </c>
      <c r="U1880" s="115"/>
      <c r="V1880" s="115"/>
      <c r="W1880" s="116"/>
      <c r="X1880" s="153"/>
      <c r="Y1880" s="153"/>
      <c r="Z1880" s="153"/>
      <c r="AA1880" s="115"/>
      <c r="AB1880" s="115"/>
      <c r="AC1880" s="115"/>
      <c r="AD1880" s="115"/>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VLOOKUP(B1881,Kodai_priem!$D$4:$D$564,1,FALSE)</f>
        <v>#N/A</v>
      </c>
      <c r="F1881" s="115"/>
      <c r="G1881" s="115"/>
      <c r="H1881" s="39"/>
      <c r="I1881" s="115"/>
      <c r="J1881" s="115"/>
      <c r="K1881" s="115"/>
      <c r="L1881" s="115"/>
      <c r="M1881" s="115"/>
      <c r="N1881" s="116"/>
      <c r="O1881" s="117"/>
      <c r="P1881" s="118"/>
      <c r="Q1881" s="115"/>
      <c r="R1881" s="115"/>
      <c r="S1881" s="117" t="str">
        <f t="shared" ref="S1881:T1944" si="318">IF($R1881="fizinis asmuo","užpildykite","nepildyti")</f>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VLOOKUP(B1882,Kodai_priem!$D$4:$D$564,1,FALSE)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VLOOKUP(B1883,Kodai_priem!$D$4:$D$564,1,FALSE)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VLOOKUP(B1884,Kodai_priem!$D$4:$D$564,1,FALSE)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VLOOKUP(B1885,Kodai_priem!$D$4:$D$564,1,FALSE)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VLOOKUP(B1886,Kodai_priem!$D$4:$D$564,1,FALSE)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VLOOKUP(B1887,Kodai_priem!$D$4:$D$564,1,FALSE)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VLOOKUP(B1888,Kodai_priem!$D$4:$D$564,1,FALSE)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VLOOKUP(B1889,Kodai_priem!$D$4:$D$564,1,FALSE)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VLOOKUP(B1890,Kodai_priem!$D$4:$D$564,1,FALSE)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VLOOKUP(B1891,Kodai_priem!$D$4:$D$564,1,FALSE)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VLOOKUP(B1892,Kodai_priem!$D$4:$D$564,1,FALSE)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VLOOKUP(B1893,Kodai_priem!$D$4:$D$564,1,FALSE)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VLOOKUP(B1894,Kodai_priem!$D$4:$D$564,1,FALSE)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VLOOKUP(B1895,Kodai_priem!$D$4:$D$564,1,FALSE)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VLOOKUP(B1896,Kodai_priem!$D$4:$D$564,1,FALSE)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VLOOKUP(B1897,Kodai_priem!$D$4:$D$564,1,FALSE)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VLOOKUP(B1898,Kodai_priem!$D$4:$D$564,1,FALSE)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VLOOKUP(B1899,Kodai_priem!$D$4:$D$564,1,FALSE)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VLOOKUP(B1900,Kodai_priem!$D$4:$D$564,1,FALSE)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VLOOKUP(B1901,Kodai_priem!$D$4:$D$564,1,FALSE)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VLOOKUP(B1902,Kodai_priem!$D$4:$D$564,1,FALSE)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VLOOKUP(B1903,Kodai_priem!$D$4:$D$564,1,FALSE)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VLOOKUP(B1904,Kodai_priem!$D$4:$D$564,1,FALSE)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VLOOKUP(B1905,Kodai_priem!$D$4:$D$564,1,FALSE)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VLOOKUP(B1906,Kodai_priem!$D$4:$D$564,1,FALSE)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VLOOKUP(B1907,Kodai_priem!$D$4:$D$564,1,FALSE)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VLOOKUP(B1908,Kodai_priem!$D$4:$D$564,1,FALSE)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VLOOKUP(B1909,Kodai_priem!$D$4:$D$564,1,FALSE)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VLOOKUP(B1910,Kodai_priem!$D$4:$D$564,1,FALSE)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VLOOKUP(B1911,Kodai_priem!$D$4:$D$564,1,FALSE)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VLOOKUP(B1912,Kodai_priem!$D$4:$D$564,1,FALSE)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VLOOKUP(B1913,Kodai_priem!$D$4:$D$564,1,FALSE)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VLOOKUP(B1914,Kodai_priem!$D$4:$D$564,1,FALSE)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VLOOKUP(B1915,Kodai_priem!$D$4:$D$564,1,FALSE)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VLOOKUP(B1916,Kodai_priem!$D$4:$D$564,1,FALSE)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VLOOKUP(B1917,Kodai_priem!$D$4:$D$564,1,FALSE)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VLOOKUP(B1918,Kodai_priem!$D$4:$D$564,1,FALSE)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VLOOKUP(B1919,Kodai_priem!$D$4:$D$564,1,FALSE)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VLOOKUP(B1920,Kodai_priem!$D$4:$D$564,1,FALSE)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VLOOKUP(B1921,Kodai_priem!$D$4:$D$564,1,FALSE)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VLOOKUP(B1922,Kodai_priem!$D$4:$D$564,1,FALSE)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VLOOKUP(B1923,Kodai_priem!$D$4:$D$564,1,FALSE)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VLOOKUP(B1924,Kodai_priem!$D$4:$D$564,1,FALSE)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VLOOKUP(B1925,Kodai_priem!$D$4:$D$564,1,FALSE)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VLOOKUP(B1926,Kodai_priem!$D$4:$D$564,1,FALSE)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VLOOKUP(B1927,Kodai_priem!$D$4:$D$564,1,FALSE)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VLOOKUP(B1928,Kodai_priem!$D$4:$D$564,1,FALSE)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VLOOKUP(B1929,Kodai_priem!$D$4:$D$564,1,FALSE)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3" t="str">
        <f t="shared" si="313"/>
        <v/>
      </c>
      <c r="D1930" s="113" t="e">
        <f>VLOOKUP(C1930,Kodai_VVG!$C$4:$C$52,1,FALSE)</f>
        <v>#N/A</v>
      </c>
      <c r="E1930" s="113" t="e">
        <f>VLOOKUP(B1930,Kodai_priem!$D$4:$D$564,1,FALSE)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3" t="str">
        <f t="shared" si="313"/>
        <v/>
      </c>
      <c r="D1931" s="113" t="e">
        <f>VLOOKUP(C1931,Kodai_VVG!$C$4:$C$52,1,FALSE)</f>
        <v>#N/A</v>
      </c>
      <c r="E1931" s="113" t="e">
        <f>VLOOKUP(B1931,Kodai_priem!$D$4:$D$564,1,FALSE)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3" t="str">
        <f t="shared" si="313"/>
        <v/>
      </c>
      <c r="D1932" s="113" t="e">
        <f>VLOOKUP(C1932,Kodai_VVG!$C$4:$C$52,1,FALSE)</f>
        <v>#N/A</v>
      </c>
      <c r="E1932" s="113" t="e">
        <f>VLOOKUP(B1932,Kodai_priem!$D$4:$D$564,1,FALSE)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3" t="str">
        <f t="shared" si="313"/>
        <v/>
      </c>
      <c r="D1933" s="113" t="e">
        <f>VLOOKUP(C1933,Kodai_VVG!$C$4:$C$52,1,FALSE)</f>
        <v>#N/A</v>
      </c>
      <c r="E1933" s="113" t="e">
        <f>VLOOKUP(B1933,Kodai_priem!$D$4:$D$564,1,FALSE)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3" t="str">
        <f t="shared" si="313"/>
        <v/>
      </c>
      <c r="D1934" s="113" t="e">
        <f>VLOOKUP(C1934,Kodai_VVG!$C$4:$C$52,1,FALSE)</f>
        <v>#N/A</v>
      </c>
      <c r="E1934" s="113" t="e">
        <f>VLOOKUP(B1934,Kodai_priem!$D$4:$D$564,1,FALSE)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VLOOKUP(B1935,Kodai_priem!$D$4:$D$564,1,FALSE)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VLOOKUP(B1936,Kodai_priem!$D$4:$D$564,1,FALSE)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VLOOKUP(B1937,Kodai_priem!$D$4:$D$564,1,FALSE)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VLOOKUP(B1938,Kodai_priem!$D$4:$D$564,1,FALSE)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VLOOKUP(B1939,Kodai_priem!$D$4:$D$564,1,FALSE)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3" t="str">
        <f t="shared" si="313"/>
        <v/>
      </c>
      <c r="D1940" s="113" t="e">
        <f>VLOOKUP(C1940,Kodai_VVG!$C$4:$C$52,1,FALSE)</f>
        <v>#N/A</v>
      </c>
      <c r="E1940" s="113" t="e">
        <f>VLOOKUP(B1940,Kodai_priem!$D$4:$D$564,1,FALSE)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3" t="str">
        <f t="shared" si="313"/>
        <v/>
      </c>
      <c r="D1941" s="113" t="e">
        <f>VLOOKUP(C1941,Kodai_VVG!$C$4:$C$52,1,FALSE)</f>
        <v>#N/A</v>
      </c>
      <c r="E1941" s="113" t="e">
        <f>VLOOKUP(B1941,Kodai_priem!$D$4:$D$564,1,FALSE)</f>
        <v>#N/A</v>
      </c>
      <c r="F1941" s="115"/>
      <c r="G1941" s="115"/>
      <c r="H1941" s="39"/>
      <c r="I1941" s="115"/>
      <c r="J1941" s="115"/>
      <c r="K1941" s="115"/>
      <c r="L1941" s="115"/>
      <c r="M1941" s="115"/>
      <c r="N1941" s="116"/>
      <c r="O1941" s="117"/>
      <c r="P1941" s="118"/>
      <c r="Q1941" s="115"/>
      <c r="R1941" s="115"/>
      <c r="S1941" s="117" t="str">
        <f t="shared" si="318"/>
        <v>nepildyti</v>
      </c>
      <c r="T1941" s="114" t="str">
        <f t="shared" si="318"/>
        <v>nepildyti</v>
      </c>
      <c r="U1941" s="115"/>
      <c r="V1941" s="115"/>
      <c r="W1941" s="116"/>
      <c r="X1941" s="153"/>
      <c r="Y1941" s="153"/>
      <c r="Z1941" s="153"/>
      <c r="AA1941" s="115"/>
      <c r="AB1941" s="115"/>
      <c r="AC1941" s="115"/>
      <c r="AD1941" s="115"/>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3" t="str">
        <f t="shared" si="313"/>
        <v/>
      </c>
      <c r="D1942" s="113" t="e">
        <f>VLOOKUP(C1942,Kodai_VVG!$C$4:$C$52,1,FALSE)</f>
        <v>#N/A</v>
      </c>
      <c r="E1942" s="113" t="e">
        <f>VLOOKUP(B1942,Kodai_priem!$D$4:$D$564,1,FALSE)</f>
        <v>#N/A</v>
      </c>
      <c r="F1942" s="115"/>
      <c r="G1942" s="115"/>
      <c r="H1942" s="39"/>
      <c r="I1942" s="115"/>
      <c r="J1942" s="115"/>
      <c r="K1942" s="115"/>
      <c r="L1942" s="115"/>
      <c r="M1942" s="115"/>
      <c r="N1942" s="116"/>
      <c r="O1942" s="117"/>
      <c r="P1942" s="118"/>
      <c r="Q1942" s="115"/>
      <c r="R1942" s="115"/>
      <c r="S1942" s="117" t="str">
        <f t="shared" si="318"/>
        <v>nepildyti</v>
      </c>
      <c r="T1942" s="114" t="str">
        <f t="shared" si="318"/>
        <v>nepildyti</v>
      </c>
      <c r="U1942" s="115"/>
      <c r="V1942" s="115"/>
      <c r="W1942" s="116"/>
      <c r="X1942" s="153"/>
      <c r="Y1942" s="153"/>
      <c r="Z1942" s="153"/>
      <c r="AA1942" s="115"/>
      <c r="AB1942" s="115"/>
      <c r="AC1942" s="115"/>
      <c r="AD1942" s="115"/>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3" t="str">
        <f t="shared" si="313"/>
        <v/>
      </c>
      <c r="D1943" s="113" t="e">
        <f>VLOOKUP(C1943,Kodai_VVG!$C$4:$C$52,1,FALSE)</f>
        <v>#N/A</v>
      </c>
      <c r="E1943" s="113" t="e">
        <f>VLOOKUP(B1943,Kodai_priem!$D$4:$D$564,1,FALSE)</f>
        <v>#N/A</v>
      </c>
      <c r="F1943" s="115"/>
      <c r="G1943" s="115"/>
      <c r="H1943" s="39"/>
      <c r="I1943" s="115"/>
      <c r="J1943" s="115"/>
      <c r="K1943" s="115"/>
      <c r="L1943" s="115"/>
      <c r="M1943" s="115"/>
      <c r="N1943" s="116"/>
      <c r="O1943" s="117"/>
      <c r="P1943" s="118"/>
      <c r="Q1943" s="115"/>
      <c r="R1943" s="115"/>
      <c r="S1943" s="117" t="str">
        <f t="shared" si="318"/>
        <v>nepildyti</v>
      </c>
      <c r="T1943" s="114" t="str">
        <f t="shared" si="318"/>
        <v>nepildyti</v>
      </c>
      <c r="U1943" s="115"/>
      <c r="V1943" s="115"/>
      <c r="W1943" s="116"/>
      <c r="X1943" s="153"/>
      <c r="Y1943" s="153"/>
      <c r="Z1943" s="153"/>
      <c r="AA1943" s="115"/>
      <c r="AB1943" s="115"/>
      <c r="AC1943" s="115"/>
      <c r="AD1943" s="115"/>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3" t="str">
        <f t="shared" ref="C1944:C2007" si="323">LEFT(K1944,4)</f>
        <v/>
      </c>
      <c r="D1944" s="113" t="e">
        <f>VLOOKUP(C1944,Kodai_VVG!$C$4:$C$52,1,FALSE)</f>
        <v>#N/A</v>
      </c>
      <c r="E1944" s="113" t="e">
        <f>VLOOKUP(B1944,Kodai_priem!$D$4:$D$564,1,FALSE)</f>
        <v>#N/A</v>
      </c>
      <c r="F1944" s="115"/>
      <c r="G1944" s="115"/>
      <c r="H1944" s="39"/>
      <c r="I1944" s="115"/>
      <c r="J1944" s="115"/>
      <c r="K1944" s="115"/>
      <c r="L1944" s="115"/>
      <c r="M1944" s="115"/>
      <c r="N1944" s="116"/>
      <c r="O1944" s="117"/>
      <c r="P1944" s="118"/>
      <c r="Q1944" s="115"/>
      <c r="R1944" s="115"/>
      <c r="S1944" s="117" t="str">
        <f t="shared" si="318"/>
        <v>nepildyti</v>
      </c>
      <c r="T1944" s="114" t="str">
        <f t="shared" si="318"/>
        <v>nepildyti</v>
      </c>
      <c r="U1944" s="115"/>
      <c r="V1944" s="115"/>
      <c r="W1944" s="116"/>
      <c r="X1944" s="153"/>
      <c r="Y1944" s="153"/>
      <c r="Z1944" s="153"/>
      <c r="AA1944" s="115"/>
      <c r="AB1944" s="115"/>
      <c r="AC1944" s="115"/>
      <c r="AD1944" s="115"/>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VLOOKUP(B1945,Kodai_priem!$D$4:$D$564,1,FALSE)</f>
        <v>#N/A</v>
      </c>
      <c r="F1945" s="115"/>
      <c r="G1945" s="115"/>
      <c r="H1945" s="39"/>
      <c r="I1945" s="115"/>
      <c r="J1945" s="115"/>
      <c r="K1945" s="115"/>
      <c r="L1945" s="115"/>
      <c r="M1945" s="115"/>
      <c r="N1945" s="116"/>
      <c r="O1945" s="117"/>
      <c r="P1945" s="118"/>
      <c r="Q1945" s="115"/>
      <c r="R1945" s="115"/>
      <c r="S1945" s="117" t="str">
        <f t="shared" ref="S1945:T2008" si="328">IF($R1945="fizinis asmuo","užpildykite","nepildyti")</f>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VLOOKUP(B1946,Kodai_priem!$D$4:$D$564,1,FALSE)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VLOOKUP(B1947,Kodai_priem!$D$4:$D$564,1,FALSE)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VLOOKUP(B1948,Kodai_priem!$D$4:$D$564,1,FALSE)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VLOOKUP(B1949,Kodai_priem!$D$4:$D$564,1,FALSE)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VLOOKUP(B1950,Kodai_priem!$D$4:$D$564,1,FALSE)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VLOOKUP(B1951,Kodai_priem!$D$4:$D$564,1,FALSE)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VLOOKUP(B1952,Kodai_priem!$D$4:$D$564,1,FALSE)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VLOOKUP(B1953,Kodai_priem!$D$4:$D$564,1,FALSE)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VLOOKUP(B1954,Kodai_priem!$D$4:$D$564,1,FALSE)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VLOOKUP(B1955,Kodai_priem!$D$4:$D$564,1,FALSE)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VLOOKUP(B1956,Kodai_priem!$D$4:$D$564,1,FALSE)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VLOOKUP(B1957,Kodai_priem!$D$4:$D$564,1,FALSE)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VLOOKUP(B1958,Kodai_priem!$D$4:$D$564,1,FALSE)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VLOOKUP(B1959,Kodai_priem!$D$4:$D$564,1,FALSE)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VLOOKUP(B1960,Kodai_priem!$D$4:$D$564,1,FALSE)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VLOOKUP(B1961,Kodai_priem!$D$4:$D$564,1,FALSE)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VLOOKUP(B1962,Kodai_priem!$D$4:$D$564,1,FALSE)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VLOOKUP(B1963,Kodai_priem!$D$4:$D$564,1,FALSE)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VLOOKUP(B1964,Kodai_priem!$D$4:$D$564,1,FALSE)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VLOOKUP(B1965,Kodai_priem!$D$4:$D$564,1,FALSE)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VLOOKUP(B1966,Kodai_priem!$D$4:$D$564,1,FALSE)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VLOOKUP(B1967,Kodai_priem!$D$4:$D$564,1,FALSE)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VLOOKUP(B1968,Kodai_priem!$D$4:$D$564,1,FALSE)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VLOOKUP(B1969,Kodai_priem!$D$4:$D$564,1,FALSE)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VLOOKUP(B1970,Kodai_priem!$D$4:$D$564,1,FALSE)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VLOOKUP(B1971,Kodai_priem!$D$4:$D$564,1,FALSE)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VLOOKUP(B1972,Kodai_priem!$D$4:$D$564,1,FALSE)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VLOOKUP(B1973,Kodai_priem!$D$4:$D$564,1,FALSE)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VLOOKUP(B1974,Kodai_priem!$D$4:$D$564,1,FALSE)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VLOOKUP(B1975,Kodai_priem!$D$4:$D$564,1,FALSE)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VLOOKUP(B1976,Kodai_priem!$D$4:$D$564,1,FALSE)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VLOOKUP(B1977,Kodai_priem!$D$4:$D$564,1,FALSE)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VLOOKUP(B1978,Kodai_priem!$D$4:$D$564,1,FALSE)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VLOOKUP(B1979,Kodai_priem!$D$4:$D$564,1,FALSE)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VLOOKUP(B1980,Kodai_priem!$D$4:$D$564,1,FALSE)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VLOOKUP(B1981,Kodai_priem!$D$4:$D$564,1,FALSE)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VLOOKUP(B1982,Kodai_priem!$D$4:$D$564,1,FALSE)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VLOOKUP(B1983,Kodai_priem!$D$4:$D$564,1,FALSE)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VLOOKUP(B1984,Kodai_priem!$D$4:$D$564,1,FALSE)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VLOOKUP(B1985,Kodai_priem!$D$4:$D$564,1,FALSE)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VLOOKUP(B1986,Kodai_priem!$D$4:$D$564,1,FALSE)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VLOOKUP(B1987,Kodai_priem!$D$4:$D$564,1,FALSE)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VLOOKUP(B1988,Kodai_priem!$D$4:$D$564,1,FALSE)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VLOOKUP(B1989,Kodai_priem!$D$4:$D$564,1,FALSE)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VLOOKUP(B1990,Kodai_priem!$D$4:$D$564,1,FALSE)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VLOOKUP(B1991,Kodai_priem!$D$4:$D$564,1,FALSE)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VLOOKUP(B1992,Kodai_priem!$D$4:$D$564,1,FALSE)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VLOOKUP(B1993,Kodai_priem!$D$4:$D$564,1,FALSE)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3" t="str">
        <f t="shared" si="323"/>
        <v/>
      </c>
      <c r="D1994" s="113" t="e">
        <f>VLOOKUP(C1994,Kodai_VVG!$C$4:$C$52,1,FALSE)</f>
        <v>#N/A</v>
      </c>
      <c r="E1994" s="113" t="e">
        <f>VLOOKUP(B1994,Kodai_priem!$D$4:$D$564,1,FALSE)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3" t="str">
        <f t="shared" si="323"/>
        <v/>
      </c>
      <c r="D1995" s="113" t="e">
        <f>VLOOKUP(C1995,Kodai_VVG!$C$4:$C$52,1,FALSE)</f>
        <v>#N/A</v>
      </c>
      <c r="E1995" s="113" t="e">
        <f>VLOOKUP(B1995,Kodai_priem!$D$4:$D$564,1,FALSE)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3" t="str">
        <f t="shared" si="323"/>
        <v/>
      </c>
      <c r="D1996" s="113" t="e">
        <f>VLOOKUP(C1996,Kodai_VVG!$C$4:$C$52,1,FALSE)</f>
        <v>#N/A</v>
      </c>
      <c r="E1996" s="113" t="e">
        <f>VLOOKUP(B1996,Kodai_priem!$D$4:$D$564,1,FALSE)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3" t="str">
        <f t="shared" si="323"/>
        <v/>
      </c>
      <c r="D1997" s="113" t="e">
        <f>VLOOKUP(C1997,Kodai_VVG!$C$4:$C$52,1,FALSE)</f>
        <v>#N/A</v>
      </c>
      <c r="E1997" s="113" t="e">
        <f>VLOOKUP(B1997,Kodai_priem!$D$4:$D$564,1,FALSE)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3" t="str">
        <f t="shared" si="323"/>
        <v/>
      </c>
      <c r="D1998" s="113" t="e">
        <f>VLOOKUP(C1998,Kodai_VVG!$C$4:$C$52,1,FALSE)</f>
        <v>#N/A</v>
      </c>
      <c r="E1998" s="113" t="e">
        <f>VLOOKUP(B1998,Kodai_priem!$D$4:$D$564,1,FALSE)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VLOOKUP(B1999,Kodai_priem!$D$4:$D$564,1,FALSE)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VLOOKUP(B2000,Kodai_priem!$D$4:$D$564,1,FALSE)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VLOOKUP(B2001,Kodai_priem!$D$4:$D$564,1,FALSE)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VLOOKUP(B2002,Kodai_priem!$D$4:$D$564,1,FALSE)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VLOOKUP(B2003,Kodai_priem!$D$4:$D$564,1,FALSE)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3" t="str">
        <f t="shared" si="323"/>
        <v/>
      </c>
      <c r="D2004" s="113" t="e">
        <f>VLOOKUP(C2004,Kodai_VVG!$C$4:$C$52,1,FALSE)</f>
        <v>#N/A</v>
      </c>
      <c r="E2004" s="113" t="e">
        <f>VLOOKUP(B2004,Kodai_priem!$D$4:$D$564,1,FALSE)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3" t="str">
        <f t="shared" si="323"/>
        <v/>
      </c>
      <c r="D2005" s="113" t="e">
        <f>VLOOKUP(C2005,Kodai_VVG!$C$4:$C$52,1,FALSE)</f>
        <v>#N/A</v>
      </c>
      <c r="E2005" s="113" t="e">
        <f>VLOOKUP(B2005,Kodai_priem!$D$4:$D$564,1,FALSE)</f>
        <v>#N/A</v>
      </c>
      <c r="F2005" s="115"/>
      <c r="G2005" s="115"/>
      <c r="H2005" s="39"/>
      <c r="I2005" s="115"/>
      <c r="J2005" s="115"/>
      <c r="K2005" s="115"/>
      <c r="L2005" s="115"/>
      <c r="M2005" s="115"/>
      <c r="N2005" s="116"/>
      <c r="O2005" s="117"/>
      <c r="P2005" s="118"/>
      <c r="Q2005" s="115"/>
      <c r="R2005" s="115"/>
      <c r="S2005" s="117" t="str">
        <f t="shared" si="328"/>
        <v>nepildyti</v>
      </c>
      <c r="T2005" s="114" t="str">
        <f t="shared" si="328"/>
        <v>nepildyti</v>
      </c>
      <c r="U2005" s="115"/>
      <c r="V2005" s="115"/>
      <c r="W2005" s="116"/>
      <c r="X2005" s="153"/>
      <c r="Y2005" s="153"/>
      <c r="Z2005" s="153"/>
      <c r="AA2005" s="115"/>
      <c r="AB2005" s="115"/>
      <c r="AC2005" s="115"/>
      <c r="AD2005" s="115"/>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3" t="str">
        <f t="shared" si="323"/>
        <v/>
      </c>
      <c r="D2006" s="113" t="e">
        <f>VLOOKUP(C2006,Kodai_VVG!$C$4:$C$52,1,FALSE)</f>
        <v>#N/A</v>
      </c>
      <c r="E2006" s="113" t="e">
        <f>VLOOKUP(B2006,Kodai_priem!$D$4:$D$564,1,FALSE)</f>
        <v>#N/A</v>
      </c>
      <c r="F2006" s="115"/>
      <c r="G2006" s="115"/>
      <c r="H2006" s="39"/>
      <c r="I2006" s="115"/>
      <c r="J2006" s="115"/>
      <c r="K2006" s="115"/>
      <c r="L2006" s="115"/>
      <c r="M2006" s="115"/>
      <c r="N2006" s="116"/>
      <c r="O2006" s="117"/>
      <c r="P2006" s="118"/>
      <c r="Q2006" s="115"/>
      <c r="R2006" s="115"/>
      <c r="S2006" s="117" t="str">
        <f t="shared" si="328"/>
        <v>nepildyti</v>
      </c>
      <c r="T2006" s="114" t="str">
        <f t="shared" si="328"/>
        <v>nepildyti</v>
      </c>
      <c r="U2006" s="115"/>
      <c r="V2006" s="115"/>
      <c r="W2006" s="116"/>
      <c r="X2006" s="153"/>
      <c r="Y2006" s="153"/>
      <c r="Z2006" s="153"/>
      <c r="AA2006" s="115"/>
      <c r="AB2006" s="115"/>
      <c r="AC2006" s="115"/>
      <c r="AD2006" s="115"/>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3" t="str">
        <f t="shared" si="323"/>
        <v/>
      </c>
      <c r="D2007" s="113" t="e">
        <f>VLOOKUP(C2007,Kodai_VVG!$C$4:$C$52,1,FALSE)</f>
        <v>#N/A</v>
      </c>
      <c r="E2007" s="113" t="e">
        <f>VLOOKUP(B2007,Kodai_priem!$D$4:$D$564,1,FALSE)</f>
        <v>#N/A</v>
      </c>
      <c r="F2007" s="115"/>
      <c r="G2007" s="115"/>
      <c r="H2007" s="39"/>
      <c r="I2007" s="115"/>
      <c r="J2007" s="115"/>
      <c r="K2007" s="115"/>
      <c r="L2007" s="115"/>
      <c r="M2007" s="115"/>
      <c r="N2007" s="116"/>
      <c r="O2007" s="117"/>
      <c r="P2007" s="118"/>
      <c r="Q2007" s="115"/>
      <c r="R2007" s="115"/>
      <c r="S2007" s="117" t="str">
        <f t="shared" si="328"/>
        <v>nepildyti</v>
      </c>
      <c r="T2007" s="114" t="str">
        <f t="shared" si="328"/>
        <v>nepildyti</v>
      </c>
      <c r="U2007" s="115"/>
      <c r="V2007" s="115"/>
      <c r="W2007" s="116"/>
      <c r="X2007" s="153"/>
      <c r="Y2007" s="153"/>
      <c r="Z2007" s="153"/>
      <c r="AA2007" s="115"/>
      <c r="AB2007" s="115"/>
      <c r="AC2007" s="115"/>
      <c r="AD2007" s="115"/>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3" t="str">
        <f t="shared" ref="C2008:C2071" si="333">LEFT(K2008,4)</f>
        <v/>
      </c>
      <c r="D2008" s="113" t="e">
        <f>VLOOKUP(C2008,Kodai_VVG!$C$4:$C$52,1,FALSE)</f>
        <v>#N/A</v>
      </c>
      <c r="E2008" s="113" t="e">
        <f>VLOOKUP(B2008,Kodai_priem!$D$4:$D$564,1,FALSE)</f>
        <v>#N/A</v>
      </c>
      <c r="F2008" s="115"/>
      <c r="G2008" s="115"/>
      <c r="H2008" s="39"/>
      <c r="I2008" s="115"/>
      <c r="J2008" s="115"/>
      <c r="K2008" s="115"/>
      <c r="L2008" s="115"/>
      <c r="M2008" s="115"/>
      <c r="N2008" s="116"/>
      <c r="O2008" s="117"/>
      <c r="P2008" s="118"/>
      <c r="Q2008" s="115"/>
      <c r="R2008" s="115"/>
      <c r="S2008" s="117" t="str">
        <f t="shared" si="328"/>
        <v>nepildyti</v>
      </c>
      <c r="T2008" s="114" t="str">
        <f t="shared" si="328"/>
        <v>nepildyti</v>
      </c>
      <c r="U2008" s="115"/>
      <c r="V2008" s="115"/>
      <c r="W2008" s="116"/>
      <c r="X2008" s="153"/>
      <c r="Y2008" s="153"/>
      <c r="Z2008" s="153"/>
      <c r="AA2008" s="115"/>
      <c r="AB2008" s="115"/>
      <c r="AC2008" s="115"/>
      <c r="AD2008" s="115"/>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VLOOKUP(B2009,Kodai_priem!$D$4:$D$564,1,FALSE)</f>
        <v>#N/A</v>
      </c>
      <c r="F2009" s="115"/>
      <c r="G2009" s="115"/>
      <c r="H2009" s="39"/>
      <c r="I2009" s="115"/>
      <c r="J2009" s="115"/>
      <c r="K2009" s="115"/>
      <c r="L2009" s="115"/>
      <c r="M2009" s="115"/>
      <c r="N2009" s="116"/>
      <c r="O2009" s="117"/>
      <c r="P2009" s="118"/>
      <c r="Q2009" s="115"/>
      <c r="R2009" s="115"/>
      <c r="S2009" s="117" t="str">
        <f t="shared" ref="S2009:T2072" si="338">IF($R2009="fizinis asmuo","užpildykite","nepildyti")</f>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VLOOKUP(B2010,Kodai_priem!$D$4:$D$564,1,FALSE)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VLOOKUP(B2011,Kodai_priem!$D$4:$D$564,1,FALSE)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VLOOKUP(B2012,Kodai_priem!$D$4:$D$564,1,FALSE)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VLOOKUP(B2013,Kodai_priem!$D$4:$D$564,1,FALSE)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VLOOKUP(B2014,Kodai_priem!$D$4:$D$564,1,FALSE)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VLOOKUP(B2015,Kodai_priem!$D$4:$D$564,1,FALSE)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VLOOKUP(B2016,Kodai_priem!$D$4:$D$564,1,FALSE)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VLOOKUP(B2017,Kodai_priem!$D$4:$D$564,1,FALSE)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VLOOKUP(B2018,Kodai_priem!$D$4:$D$564,1,FALSE)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VLOOKUP(B2019,Kodai_priem!$D$4:$D$564,1,FALSE)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VLOOKUP(B2020,Kodai_priem!$D$4:$D$564,1,FALSE)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VLOOKUP(B2021,Kodai_priem!$D$4:$D$564,1,FALSE)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VLOOKUP(B2022,Kodai_priem!$D$4:$D$564,1,FALSE)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VLOOKUP(B2023,Kodai_priem!$D$4:$D$564,1,FALSE)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VLOOKUP(B2024,Kodai_priem!$D$4:$D$564,1,FALSE)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VLOOKUP(B2025,Kodai_priem!$D$4:$D$564,1,FALSE)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VLOOKUP(B2026,Kodai_priem!$D$4:$D$564,1,FALSE)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VLOOKUP(B2027,Kodai_priem!$D$4:$D$564,1,FALSE)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VLOOKUP(B2028,Kodai_priem!$D$4:$D$564,1,FALSE)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VLOOKUP(B2029,Kodai_priem!$D$4:$D$564,1,FALSE)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VLOOKUP(B2030,Kodai_priem!$D$4:$D$564,1,FALSE)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VLOOKUP(B2031,Kodai_priem!$D$4:$D$564,1,FALSE)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VLOOKUP(B2032,Kodai_priem!$D$4:$D$564,1,FALSE)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VLOOKUP(B2033,Kodai_priem!$D$4:$D$564,1,FALSE)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VLOOKUP(B2034,Kodai_priem!$D$4:$D$564,1,FALSE)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VLOOKUP(B2035,Kodai_priem!$D$4:$D$564,1,FALSE)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VLOOKUP(B2036,Kodai_priem!$D$4:$D$564,1,FALSE)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VLOOKUP(B2037,Kodai_priem!$D$4:$D$564,1,FALSE)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VLOOKUP(B2038,Kodai_priem!$D$4:$D$564,1,FALSE)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VLOOKUP(B2039,Kodai_priem!$D$4:$D$564,1,FALSE)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VLOOKUP(B2040,Kodai_priem!$D$4:$D$564,1,FALSE)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VLOOKUP(B2041,Kodai_priem!$D$4:$D$564,1,FALSE)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VLOOKUP(B2042,Kodai_priem!$D$4:$D$564,1,FALSE)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VLOOKUP(B2043,Kodai_priem!$D$4:$D$564,1,FALSE)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VLOOKUP(B2044,Kodai_priem!$D$4:$D$564,1,FALSE)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VLOOKUP(B2045,Kodai_priem!$D$4:$D$564,1,FALSE)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VLOOKUP(B2046,Kodai_priem!$D$4:$D$564,1,FALSE)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VLOOKUP(B2047,Kodai_priem!$D$4:$D$564,1,FALSE)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VLOOKUP(B2048,Kodai_priem!$D$4:$D$564,1,FALSE)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VLOOKUP(B2049,Kodai_priem!$D$4:$D$564,1,FALSE)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VLOOKUP(B2050,Kodai_priem!$D$4:$D$564,1,FALSE)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VLOOKUP(B2051,Kodai_priem!$D$4:$D$564,1,FALSE)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VLOOKUP(B2052,Kodai_priem!$D$4:$D$564,1,FALSE)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VLOOKUP(B2053,Kodai_priem!$D$4:$D$564,1,FALSE)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VLOOKUP(B2054,Kodai_priem!$D$4:$D$564,1,FALSE)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VLOOKUP(B2055,Kodai_priem!$D$4:$D$564,1,FALSE)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VLOOKUP(B2056,Kodai_priem!$D$4:$D$564,1,FALSE)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VLOOKUP(B2057,Kodai_priem!$D$4:$D$564,1,FALSE)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3" t="str">
        <f t="shared" si="333"/>
        <v/>
      </c>
      <c r="D2058" s="113" t="e">
        <f>VLOOKUP(C2058,Kodai_VVG!$C$4:$C$52,1,FALSE)</f>
        <v>#N/A</v>
      </c>
      <c r="E2058" s="113" t="e">
        <f>VLOOKUP(B2058,Kodai_priem!$D$4:$D$564,1,FALSE)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3" t="str">
        <f t="shared" si="333"/>
        <v/>
      </c>
      <c r="D2059" s="113" t="e">
        <f>VLOOKUP(C2059,Kodai_VVG!$C$4:$C$52,1,FALSE)</f>
        <v>#N/A</v>
      </c>
      <c r="E2059" s="113" t="e">
        <f>VLOOKUP(B2059,Kodai_priem!$D$4:$D$564,1,FALSE)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3" t="str">
        <f t="shared" si="333"/>
        <v/>
      </c>
      <c r="D2060" s="113" t="e">
        <f>VLOOKUP(C2060,Kodai_VVG!$C$4:$C$52,1,FALSE)</f>
        <v>#N/A</v>
      </c>
      <c r="E2060" s="113" t="e">
        <f>VLOOKUP(B2060,Kodai_priem!$D$4:$D$564,1,FALSE)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3" t="str">
        <f t="shared" si="333"/>
        <v/>
      </c>
      <c r="D2061" s="113" t="e">
        <f>VLOOKUP(C2061,Kodai_VVG!$C$4:$C$52,1,FALSE)</f>
        <v>#N/A</v>
      </c>
      <c r="E2061" s="113" t="e">
        <f>VLOOKUP(B2061,Kodai_priem!$D$4:$D$564,1,FALSE)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3" t="str">
        <f t="shared" si="333"/>
        <v/>
      </c>
      <c r="D2062" s="113" t="e">
        <f>VLOOKUP(C2062,Kodai_VVG!$C$4:$C$52,1,FALSE)</f>
        <v>#N/A</v>
      </c>
      <c r="E2062" s="113" t="e">
        <f>VLOOKUP(B2062,Kodai_priem!$D$4:$D$564,1,FALSE)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VLOOKUP(B2063,Kodai_priem!$D$4:$D$564,1,FALSE)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VLOOKUP(B2064,Kodai_priem!$D$4:$D$564,1,FALSE)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VLOOKUP(B2065,Kodai_priem!$D$4:$D$564,1,FALSE)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VLOOKUP(B2066,Kodai_priem!$D$4:$D$564,1,FALSE)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VLOOKUP(B2067,Kodai_priem!$D$4:$D$564,1,FALSE)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3" t="str">
        <f t="shared" si="333"/>
        <v/>
      </c>
      <c r="D2068" s="113" t="e">
        <f>VLOOKUP(C2068,Kodai_VVG!$C$4:$C$52,1,FALSE)</f>
        <v>#N/A</v>
      </c>
      <c r="E2068" s="113" t="e">
        <f>VLOOKUP(B2068,Kodai_priem!$D$4:$D$564,1,FALSE)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3" t="str">
        <f t="shared" si="333"/>
        <v/>
      </c>
      <c r="D2069" s="113" t="e">
        <f>VLOOKUP(C2069,Kodai_VVG!$C$4:$C$52,1,FALSE)</f>
        <v>#N/A</v>
      </c>
      <c r="E2069" s="113" t="e">
        <f>VLOOKUP(B2069,Kodai_priem!$D$4:$D$564,1,FALSE)</f>
        <v>#N/A</v>
      </c>
      <c r="F2069" s="115"/>
      <c r="G2069" s="115"/>
      <c r="H2069" s="39"/>
      <c r="I2069" s="115"/>
      <c r="J2069" s="115"/>
      <c r="K2069" s="115"/>
      <c r="L2069" s="115"/>
      <c r="M2069" s="115"/>
      <c r="N2069" s="116"/>
      <c r="O2069" s="117"/>
      <c r="P2069" s="118"/>
      <c r="Q2069" s="115"/>
      <c r="R2069" s="115"/>
      <c r="S2069" s="117" t="str">
        <f t="shared" si="338"/>
        <v>nepildyti</v>
      </c>
      <c r="T2069" s="114" t="str">
        <f t="shared" si="338"/>
        <v>nepildyti</v>
      </c>
      <c r="U2069" s="115"/>
      <c r="V2069" s="115"/>
      <c r="W2069" s="116"/>
      <c r="X2069" s="153"/>
      <c r="Y2069" s="153"/>
      <c r="Z2069" s="153"/>
      <c r="AA2069" s="115"/>
      <c r="AB2069" s="115"/>
      <c r="AC2069" s="115"/>
      <c r="AD2069" s="115"/>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3" t="str">
        <f t="shared" si="333"/>
        <v/>
      </c>
      <c r="D2070" s="113" t="e">
        <f>VLOOKUP(C2070,Kodai_VVG!$C$4:$C$52,1,FALSE)</f>
        <v>#N/A</v>
      </c>
      <c r="E2070" s="113" t="e">
        <f>VLOOKUP(B2070,Kodai_priem!$D$4:$D$564,1,FALSE)</f>
        <v>#N/A</v>
      </c>
      <c r="F2070" s="115"/>
      <c r="G2070" s="115"/>
      <c r="H2070" s="39"/>
      <c r="I2070" s="115"/>
      <c r="J2070" s="115"/>
      <c r="K2070" s="115"/>
      <c r="L2070" s="115"/>
      <c r="M2070" s="115"/>
      <c r="N2070" s="116"/>
      <c r="O2070" s="117"/>
      <c r="P2070" s="118"/>
      <c r="Q2070" s="115"/>
      <c r="R2070" s="115"/>
      <c r="S2070" s="117" t="str">
        <f t="shared" si="338"/>
        <v>nepildyti</v>
      </c>
      <c r="T2070" s="114" t="str">
        <f t="shared" si="338"/>
        <v>nepildyti</v>
      </c>
      <c r="U2070" s="115"/>
      <c r="V2070" s="115"/>
      <c r="W2070" s="116"/>
      <c r="X2070" s="153"/>
      <c r="Y2070" s="153"/>
      <c r="Z2070" s="153"/>
      <c r="AA2070" s="115"/>
      <c r="AB2070" s="115"/>
      <c r="AC2070" s="115"/>
      <c r="AD2070" s="115"/>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3" t="str">
        <f t="shared" si="333"/>
        <v/>
      </c>
      <c r="D2071" s="113" t="e">
        <f>VLOOKUP(C2071,Kodai_VVG!$C$4:$C$52,1,FALSE)</f>
        <v>#N/A</v>
      </c>
      <c r="E2071" s="113" t="e">
        <f>VLOOKUP(B2071,Kodai_priem!$D$4:$D$564,1,FALSE)</f>
        <v>#N/A</v>
      </c>
      <c r="F2071" s="115"/>
      <c r="G2071" s="115"/>
      <c r="H2071" s="39"/>
      <c r="I2071" s="115"/>
      <c r="J2071" s="115"/>
      <c r="K2071" s="115"/>
      <c r="L2071" s="115"/>
      <c r="M2071" s="115"/>
      <c r="N2071" s="116"/>
      <c r="O2071" s="117"/>
      <c r="P2071" s="118"/>
      <c r="Q2071" s="115"/>
      <c r="R2071" s="115"/>
      <c r="S2071" s="117" t="str">
        <f t="shared" si="338"/>
        <v>nepildyti</v>
      </c>
      <c r="T2071" s="114" t="str">
        <f t="shared" si="338"/>
        <v>nepildyti</v>
      </c>
      <c r="U2071" s="115"/>
      <c r="V2071" s="115"/>
      <c r="W2071" s="116"/>
      <c r="X2071" s="153"/>
      <c r="Y2071" s="153"/>
      <c r="Z2071" s="153"/>
      <c r="AA2071" s="115"/>
      <c r="AB2071" s="115"/>
      <c r="AC2071" s="115"/>
      <c r="AD2071" s="115"/>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3" t="str">
        <f t="shared" ref="C2072:C2135" si="343">LEFT(K2072,4)</f>
        <v/>
      </c>
      <c r="D2072" s="113" t="e">
        <f>VLOOKUP(C2072,Kodai_VVG!$C$4:$C$52,1,FALSE)</f>
        <v>#N/A</v>
      </c>
      <c r="E2072" s="113" t="e">
        <f>VLOOKUP(B2072,Kodai_priem!$D$4:$D$564,1,FALSE)</f>
        <v>#N/A</v>
      </c>
      <c r="F2072" s="115"/>
      <c r="G2072" s="115"/>
      <c r="H2072" s="39"/>
      <c r="I2072" s="115"/>
      <c r="J2072" s="115"/>
      <c r="K2072" s="115"/>
      <c r="L2072" s="115"/>
      <c r="M2072" s="115"/>
      <c r="N2072" s="116"/>
      <c r="O2072" s="117"/>
      <c r="P2072" s="118"/>
      <c r="Q2072" s="115"/>
      <c r="R2072" s="115"/>
      <c r="S2072" s="117" t="str">
        <f t="shared" si="338"/>
        <v>nepildyti</v>
      </c>
      <c r="T2072" s="114" t="str">
        <f t="shared" si="338"/>
        <v>nepildyti</v>
      </c>
      <c r="U2072" s="115"/>
      <c r="V2072" s="115"/>
      <c r="W2072" s="116"/>
      <c r="X2072" s="153"/>
      <c r="Y2072" s="153"/>
      <c r="Z2072" s="153"/>
      <c r="AA2072" s="115"/>
      <c r="AB2072" s="115"/>
      <c r="AC2072" s="115"/>
      <c r="AD2072" s="115"/>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VLOOKUP(B2073,Kodai_priem!$D$4:$D$564,1,FALSE)</f>
        <v>#N/A</v>
      </c>
      <c r="F2073" s="115"/>
      <c r="G2073" s="115"/>
      <c r="H2073" s="39"/>
      <c r="I2073" s="115"/>
      <c r="J2073" s="115"/>
      <c r="K2073" s="115"/>
      <c r="L2073" s="115"/>
      <c r="M2073" s="115"/>
      <c r="N2073" s="116"/>
      <c r="O2073" s="117"/>
      <c r="P2073" s="118"/>
      <c r="Q2073" s="115"/>
      <c r="R2073" s="115"/>
      <c r="S2073" s="117" t="str">
        <f t="shared" ref="S2073:T2136" si="348">IF($R2073="fizinis asmuo","užpildykite","nepildyti")</f>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VLOOKUP(B2074,Kodai_priem!$D$4:$D$564,1,FALSE)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VLOOKUP(B2075,Kodai_priem!$D$4:$D$564,1,FALSE)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VLOOKUP(B2076,Kodai_priem!$D$4:$D$564,1,FALSE)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VLOOKUP(B2077,Kodai_priem!$D$4:$D$564,1,FALSE)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VLOOKUP(B2078,Kodai_priem!$D$4:$D$564,1,FALSE)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VLOOKUP(B2079,Kodai_priem!$D$4:$D$564,1,FALSE)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VLOOKUP(B2080,Kodai_priem!$D$4:$D$564,1,FALSE)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VLOOKUP(B2081,Kodai_priem!$D$4:$D$564,1,FALSE)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VLOOKUP(B2082,Kodai_priem!$D$4:$D$564,1,FALSE)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VLOOKUP(B2083,Kodai_priem!$D$4:$D$564,1,FALSE)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VLOOKUP(B2084,Kodai_priem!$D$4:$D$564,1,FALSE)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VLOOKUP(B2085,Kodai_priem!$D$4:$D$564,1,FALSE)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VLOOKUP(B2086,Kodai_priem!$D$4:$D$564,1,FALSE)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VLOOKUP(B2087,Kodai_priem!$D$4:$D$564,1,FALSE)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VLOOKUP(B2088,Kodai_priem!$D$4:$D$564,1,FALSE)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VLOOKUP(B2089,Kodai_priem!$D$4:$D$564,1,FALSE)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VLOOKUP(B2090,Kodai_priem!$D$4:$D$564,1,FALSE)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VLOOKUP(B2091,Kodai_priem!$D$4:$D$564,1,FALSE)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VLOOKUP(B2092,Kodai_priem!$D$4:$D$564,1,FALSE)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VLOOKUP(B2093,Kodai_priem!$D$4:$D$564,1,FALSE)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VLOOKUP(B2094,Kodai_priem!$D$4:$D$564,1,FALSE)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VLOOKUP(B2095,Kodai_priem!$D$4:$D$564,1,FALSE)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VLOOKUP(B2096,Kodai_priem!$D$4:$D$564,1,FALSE)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VLOOKUP(B2097,Kodai_priem!$D$4:$D$564,1,FALSE)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VLOOKUP(B2098,Kodai_priem!$D$4:$D$564,1,FALSE)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VLOOKUP(B2099,Kodai_priem!$D$4:$D$564,1,FALSE)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VLOOKUP(B2100,Kodai_priem!$D$4:$D$564,1,FALSE)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VLOOKUP(B2101,Kodai_priem!$D$4:$D$564,1,FALSE)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VLOOKUP(B2102,Kodai_priem!$D$4:$D$564,1,FALSE)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VLOOKUP(B2103,Kodai_priem!$D$4:$D$564,1,FALSE)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VLOOKUP(B2104,Kodai_priem!$D$4:$D$564,1,FALSE)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VLOOKUP(B2105,Kodai_priem!$D$4:$D$564,1,FALSE)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VLOOKUP(B2106,Kodai_priem!$D$4:$D$564,1,FALSE)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VLOOKUP(B2107,Kodai_priem!$D$4:$D$564,1,FALSE)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VLOOKUP(B2108,Kodai_priem!$D$4:$D$564,1,FALSE)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VLOOKUP(B2109,Kodai_priem!$D$4:$D$564,1,FALSE)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VLOOKUP(B2110,Kodai_priem!$D$4:$D$564,1,FALSE)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VLOOKUP(B2111,Kodai_priem!$D$4:$D$564,1,FALSE)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VLOOKUP(B2112,Kodai_priem!$D$4:$D$564,1,FALSE)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VLOOKUP(B2113,Kodai_priem!$D$4:$D$564,1,FALSE)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VLOOKUP(B2114,Kodai_priem!$D$4:$D$564,1,FALSE)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VLOOKUP(B2115,Kodai_priem!$D$4:$D$564,1,FALSE)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VLOOKUP(B2116,Kodai_priem!$D$4:$D$564,1,FALSE)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VLOOKUP(B2117,Kodai_priem!$D$4:$D$564,1,FALSE)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VLOOKUP(B2118,Kodai_priem!$D$4:$D$564,1,FALSE)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VLOOKUP(B2119,Kodai_priem!$D$4:$D$564,1,FALSE)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VLOOKUP(B2120,Kodai_priem!$D$4:$D$564,1,FALSE)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VLOOKUP(B2121,Kodai_priem!$D$4:$D$564,1,FALSE)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3" t="str">
        <f t="shared" si="343"/>
        <v/>
      </c>
      <c r="D2122" s="113" t="e">
        <f>VLOOKUP(C2122,Kodai_VVG!$C$4:$C$52,1,FALSE)</f>
        <v>#N/A</v>
      </c>
      <c r="E2122" s="113" t="e">
        <f>VLOOKUP(B2122,Kodai_priem!$D$4:$D$564,1,FALSE)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3" t="str">
        <f t="shared" si="343"/>
        <v/>
      </c>
      <c r="D2123" s="113" t="e">
        <f>VLOOKUP(C2123,Kodai_VVG!$C$4:$C$52,1,FALSE)</f>
        <v>#N/A</v>
      </c>
      <c r="E2123" s="113" t="e">
        <f>VLOOKUP(B2123,Kodai_priem!$D$4:$D$564,1,FALSE)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3" t="str">
        <f t="shared" si="343"/>
        <v/>
      </c>
      <c r="D2124" s="113" t="e">
        <f>VLOOKUP(C2124,Kodai_VVG!$C$4:$C$52,1,FALSE)</f>
        <v>#N/A</v>
      </c>
      <c r="E2124" s="113" t="e">
        <f>VLOOKUP(B2124,Kodai_priem!$D$4:$D$564,1,FALSE)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3" t="str">
        <f t="shared" si="343"/>
        <v/>
      </c>
      <c r="D2125" s="113" t="e">
        <f>VLOOKUP(C2125,Kodai_VVG!$C$4:$C$52,1,FALSE)</f>
        <v>#N/A</v>
      </c>
      <c r="E2125" s="113" t="e">
        <f>VLOOKUP(B2125,Kodai_priem!$D$4:$D$564,1,FALSE)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3" t="str">
        <f t="shared" si="343"/>
        <v/>
      </c>
      <c r="D2126" s="113" t="e">
        <f>VLOOKUP(C2126,Kodai_VVG!$C$4:$C$52,1,FALSE)</f>
        <v>#N/A</v>
      </c>
      <c r="E2126" s="113" t="e">
        <f>VLOOKUP(B2126,Kodai_priem!$D$4:$D$564,1,FALSE)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VLOOKUP(B2127,Kodai_priem!$D$4:$D$564,1,FALSE)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VLOOKUP(B2128,Kodai_priem!$D$4:$D$564,1,FALSE)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VLOOKUP(B2129,Kodai_priem!$D$4:$D$564,1,FALSE)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VLOOKUP(B2130,Kodai_priem!$D$4:$D$564,1,FALSE)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VLOOKUP(B2131,Kodai_priem!$D$4:$D$564,1,FALSE)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3" t="str">
        <f t="shared" si="343"/>
        <v/>
      </c>
      <c r="D2132" s="113" t="e">
        <f>VLOOKUP(C2132,Kodai_VVG!$C$4:$C$52,1,FALSE)</f>
        <v>#N/A</v>
      </c>
      <c r="E2132" s="113" t="e">
        <f>VLOOKUP(B2132,Kodai_priem!$D$4:$D$564,1,FALSE)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3" t="str">
        <f t="shared" si="343"/>
        <v/>
      </c>
      <c r="D2133" s="113" t="e">
        <f>VLOOKUP(C2133,Kodai_VVG!$C$4:$C$52,1,FALSE)</f>
        <v>#N/A</v>
      </c>
      <c r="E2133" s="113" t="e">
        <f>VLOOKUP(B2133,Kodai_priem!$D$4:$D$564,1,FALSE)</f>
        <v>#N/A</v>
      </c>
      <c r="F2133" s="115"/>
      <c r="G2133" s="115"/>
      <c r="H2133" s="39"/>
      <c r="I2133" s="115"/>
      <c r="J2133" s="115"/>
      <c r="K2133" s="115"/>
      <c r="L2133" s="115"/>
      <c r="M2133" s="115"/>
      <c r="N2133" s="116"/>
      <c r="O2133" s="117"/>
      <c r="P2133" s="118"/>
      <c r="Q2133" s="115"/>
      <c r="R2133" s="115"/>
      <c r="S2133" s="117" t="str">
        <f t="shared" si="348"/>
        <v>nepildyti</v>
      </c>
      <c r="T2133" s="114" t="str">
        <f t="shared" si="348"/>
        <v>nepildyti</v>
      </c>
      <c r="U2133" s="115"/>
      <c r="V2133" s="115"/>
      <c r="W2133" s="116"/>
      <c r="X2133" s="153"/>
      <c r="Y2133" s="153"/>
      <c r="Z2133" s="153"/>
      <c r="AA2133" s="115"/>
      <c r="AB2133" s="115"/>
      <c r="AC2133" s="115"/>
      <c r="AD2133" s="115"/>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3" t="str">
        <f t="shared" si="343"/>
        <v/>
      </c>
      <c r="D2134" s="113" t="e">
        <f>VLOOKUP(C2134,Kodai_VVG!$C$4:$C$52,1,FALSE)</f>
        <v>#N/A</v>
      </c>
      <c r="E2134" s="113" t="e">
        <f>VLOOKUP(B2134,Kodai_priem!$D$4:$D$564,1,FALSE)</f>
        <v>#N/A</v>
      </c>
      <c r="F2134" s="115"/>
      <c r="G2134" s="115"/>
      <c r="H2134" s="39"/>
      <c r="I2134" s="115"/>
      <c r="J2134" s="115"/>
      <c r="K2134" s="115"/>
      <c r="L2134" s="115"/>
      <c r="M2134" s="115"/>
      <c r="N2134" s="116"/>
      <c r="O2134" s="117"/>
      <c r="P2134" s="118"/>
      <c r="Q2134" s="115"/>
      <c r="R2134" s="115"/>
      <c r="S2134" s="117" t="str">
        <f t="shared" si="348"/>
        <v>nepildyti</v>
      </c>
      <c r="T2134" s="114" t="str">
        <f t="shared" si="348"/>
        <v>nepildyti</v>
      </c>
      <c r="U2134" s="115"/>
      <c r="V2134" s="115"/>
      <c r="W2134" s="116"/>
      <c r="X2134" s="153"/>
      <c r="Y2134" s="153"/>
      <c r="Z2134" s="153"/>
      <c r="AA2134" s="115"/>
      <c r="AB2134" s="115"/>
      <c r="AC2134" s="115"/>
      <c r="AD2134" s="115"/>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3" t="str">
        <f t="shared" si="343"/>
        <v/>
      </c>
      <c r="D2135" s="113" t="e">
        <f>VLOOKUP(C2135,Kodai_VVG!$C$4:$C$52,1,FALSE)</f>
        <v>#N/A</v>
      </c>
      <c r="E2135" s="113" t="e">
        <f>VLOOKUP(B2135,Kodai_priem!$D$4:$D$564,1,FALSE)</f>
        <v>#N/A</v>
      </c>
      <c r="F2135" s="115"/>
      <c r="G2135" s="115"/>
      <c r="H2135" s="39"/>
      <c r="I2135" s="115"/>
      <c r="J2135" s="115"/>
      <c r="K2135" s="115"/>
      <c r="L2135" s="115"/>
      <c r="M2135" s="115"/>
      <c r="N2135" s="116"/>
      <c r="O2135" s="117"/>
      <c r="P2135" s="118"/>
      <c r="Q2135" s="115"/>
      <c r="R2135" s="115"/>
      <c r="S2135" s="117" t="str">
        <f t="shared" si="348"/>
        <v>nepildyti</v>
      </c>
      <c r="T2135" s="114" t="str">
        <f t="shared" si="348"/>
        <v>nepildyti</v>
      </c>
      <c r="U2135" s="115"/>
      <c r="V2135" s="115"/>
      <c r="W2135" s="116"/>
      <c r="X2135" s="153"/>
      <c r="Y2135" s="153"/>
      <c r="Z2135" s="153"/>
      <c r="AA2135" s="115"/>
      <c r="AB2135" s="115"/>
      <c r="AC2135" s="115"/>
      <c r="AD2135" s="115"/>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3" t="str">
        <f t="shared" ref="C2136:C2199" si="353">LEFT(K2136,4)</f>
        <v/>
      </c>
      <c r="D2136" s="113" t="e">
        <f>VLOOKUP(C2136,Kodai_VVG!$C$4:$C$52,1,FALSE)</f>
        <v>#N/A</v>
      </c>
      <c r="E2136" s="113" t="e">
        <f>VLOOKUP(B2136,Kodai_priem!$D$4:$D$564,1,FALSE)</f>
        <v>#N/A</v>
      </c>
      <c r="F2136" s="115"/>
      <c r="G2136" s="115"/>
      <c r="H2136" s="39"/>
      <c r="I2136" s="115"/>
      <c r="J2136" s="115"/>
      <c r="K2136" s="115"/>
      <c r="L2136" s="115"/>
      <c r="M2136" s="115"/>
      <c r="N2136" s="116"/>
      <c r="O2136" s="117"/>
      <c r="P2136" s="118"/>
      <c r="Q2136" s="115"/>
      <c r="R2136" s="115"/>
      <c r="S2136" s="117" t="str">
        <f t="shared" si="348"/>
        <v>nepildyti</v>
      </c>
      <c r="T2136" s="114" t="str">
        <f t="shared" si="348"/>
        <v>nepildyti</v>
      </c>
      <c r="U2136" s="115"/>
      <c r="V2136" s="115"/>
      <c r="W2136" s="116"/>
      <c r="X2136" s="153"/>
      <c r="Y2136" s="153"/>
      <c r="Z2136" s="153"/>
      <c r="AA2136" s="115"/>
      <c r="AB2136" s="115"/>
      <c r="AC2136" s="115"/>
      <c r="AD2136" s="115"/>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VLOOKUP(B2137,Kodai_priem!$D$4:$D$564,1,FALSE)</f>
        <v>#N/A</v>
      </c>
      <c r="F2137" s="115"/>
      <c r="G2137" s="115"/>
      <c r="H2137" s="39"/>
      <c r="I2137" s="115"/>
      <c r="J2137" s="115"/>
      <c r="K2137" s="115"/>
      <c r="L2137" s="115"/>
      <c r="M2137" s="115"/>
      <c r="N2137" s="116"/>
      <c r="O2137" s="117"/>
      <c r="P2137" s="118"/>
      <c r="Q2137" s="115"/>
      <c r="R2137" s="115"/>
      <c r="S2137" s="117" t="str">
        <f t="shared" ref="S2137:T2200" si="358">IF($R2137="fizinis asmuo","užpildykite","nepildyti")</f>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VLOOKUP(B2138,Kodai_priem!$D$4:$D$564,1,FALSE)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VLOOKUP(B2139,Kodai_priem!$D$4:$D$564,1,FALSE)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VLOOKUP(B2140,Kodai_priem!$D$4:$D$564,1,FALSE)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VLOOKUP(B2141,Kodai_priem!$D$4:$D$564,1,FALSE)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VLOOKUP(B2142,Kodai_priem!$D$4:$D$564,1,FALSE)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VLOOKUP(B2143,Kodai_priem!$D$4:$D$564,1,FALSE)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VLOOKUP(B2144,Kodai_priem!$D$4:$D$564,1,FALSE)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VLOOKUP(B2145,Kodai_priem!$D$4:$D$564,1,FALSE)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VLOOKUP(B2146,Kodai_priem!$D$4:$D$564,1,FALSE)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VLOOKUP(B2147,Kodai_priem!$D$4:$D$564,1,FALSE)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VLOOKUP(B2148,Kodai_priem!$D$4:$D$564,1,FALSE)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VLOOKUP(B2149,Kodai_priem!$D$4:$D$564,1,FALSE)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VLOOKUP(B2150,Kodai_priem!$D$4:$D$564,1,FALSE)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VLOOKUP(B2151,Kodai_priem!$D$4:$D$564,1,FALSE)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VLOOKUP(B2152,Kodai_priem!$D$4:$D$564,1,FALSE)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VLOOKUP(B2153,Kodai_priem!$D$4:$D$564,1,FALSE)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VLOOKUP(B2154,Kodai_priem!$D$4:$D$564,1,FALSE)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VLOOKUP(B2155,Kodai_priem!$D$4:$D$564,1,FALSE)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VLOOKUP(B2156,Kodai_priem!$D$4:$D$564,1,FALSE)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VLOOKUP(B2157,Kodai_priem!$D$4:$D$564,1,FALSE)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VLOOKUP(B2158,Kodai_priem!$D$4:$D$564,1,FALSE)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VLOOKUP(B2159,Kodai_priem!$D$4:$D$564,1,FALSE)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VLOOKUP(B2160,Kodai_priem!$D$4:$D$564,1,FALSE)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VLOOKUP(B2161,Kodai_priem!$D$4:$D$564,1,FALSE)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VLOOKUP(B2162,Kodai_priem!$D$4:$D$564,1,FALSE)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VLOOKUP(B2163,Kodai_priem!$D$4:$D$564,1,FALSE)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VLOOKUP(B2164,Kodai_priem!$D$4:$D$564,1,FALSE)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VLOOKUP(B2165,Kodai_priem!$D$4:$D$564,1,FALSE)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VLOOKUP(B2166,Kodai_priem!$D$4:$D$564,1,FALSE)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VLOOKUP(B2167,Kodai_priem!$D$4:$D$564,1,FALSE)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VLOOKUP(B2168,Kodai_priem!$D$4:$D$564,1,FALSE)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VLOOKUP(B2169,Kodai_priem!$D$4:$D$564,1,FALSE)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VLOOKUP(B2170,Kodai_priem!$D$4:$D$564,1,FALSE)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VLOOKUP(B2171,Kodai_priem!$D$4:$D$564,1,FALSE)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VLOOKUP(B2172,Kodai_priem!$D$4:$D$564,1,FALSE)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VLOOKUP(B2173,Kodai_priem!$D$4:$D$564,1,FALSE)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VLOOKUP(B2174,Kodai_priem!$D$4:$D$564,1,FALSE)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VLOOKUP(B2175,Kodai_priem!$D$4:$D$564,1,FALSE)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VLOOKUP(B2176,Kodai_priem!$D$4:$D$564,1,FALSE)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VLOOKUP(B2177,Kodai_priem!$D$4:$D$564,1,FALSE)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VLOOKUP(B2178,Kodai_priem!$D$4:$D$564,1,FALSE)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VLOOKUP(B2179,Kodai_priem!$D$4:$D$564,1,FALSE)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VLOOKUP(B2180,Kodai_priem!$D$4:$D$564,1,FALSE)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VLOOKUP(B2181,Kodai_priem!$D$4:$D$564,1,FALSE)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VLOOKUP(B2182,Kodai_priem!$D$4:$D$564,1,FALSE)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VLOOKUP(B2183,Kodai_priem!$D$4:$D$564,1,FALSE)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VLOOKUP(B2184,Kodai_priem!$D$4:$D$564,1,FALSE)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VLOOKUP(B2185,Kodai_priem!$D$4:$D$564,1,FALSE)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3" t="str">
        <f t="shared" si="353"/>
        <v/>
      </c>
      <c r="D2186" s="113" t="e">
        <f>VLOOKUP(C2186,Kodai_VVG!$C$4:$C$52,1,FALSE)</f>
        <v>#N/A</v>
      </c>
      <c r="E2186" s="113" t="e">
        <f>VLOOKUP(B2186,Kodai_priem!$D$4:$D$564,1,FALSE)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3" t="str">
        <f t="shared" si="353"/>
        <v/>
      </c>
      <c r="D2187" s="113" t="e">
        <f>VLOOKUP(C2187,Kodai_VVG!$C$4:$C$52,1,FALSE)</f>
        <v>#N/A</v>
      </c>
      <c r="E2187" s="113" t="e">
        <f>VLOOKUP(B2187,Kodai_priem!$D$4:$D$564,1,FALSE)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3" t="str">
        <f t="shared" si="353"/>
        <v/>
      </c>
      <c r="D2188" s="113" t="e">
        <f>VLOOKUP(C2188,Kodai_VVG!$C$4:$C$52,1,FALSE)</f>
        <v>#N/A</v>
      </c>
      <c r="E2188" s="113" t="e">
        <f>VLOOKUP(B2188,Kodai_priem!$D$4:$D$564,1,FALSE)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3" t="str">
        <f t="shared" si="353"/>
        <v/>
      </c>
      <c r="D2189" s="113" t="e">
        <f>VLOOKUP(C2189,Kodai_VVG!$C$4:$C$52,1,FALSE)</f>
        <v>#N/A</v>
      </c>
      <c r="E2189" s="113" t="e">
        <f>VLOOKUP(B2189,Kodai_priem!$D$4:$D$564,1,FALSE)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3" t="str">
        <f t="shared" si="353"/>
        <v/>
      </c>
      <c r="D2190" s="113" t="e">
        <f>VLOOKUP(C2190,Kodai_VVG!$C$4:$C$52,1,FALSE)</f>
        <v>#N/A</v>
      </c>
      <c r="E2190" s="113" t="e">
        <f>VLOOKUP(B2190,Kodai_priem!$D$4:$D$564,1,FALSE)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VLOOKUP(B2191,Kodai_priem!$D$4:$D$564,1,FALSE)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VLOOKUP(B2192,Kodai_priem!$D$4:$D$564,1,FALSE)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VLOOKUP(B2193,Kodai_priem!$D$4:$D$564,1,FALSE)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VLOOKUP(B2194,Kodai_priem!$D$4:$D$564,1,FALSE)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VLOOKUP(B2195,Kodai_priem!$D$4:$D$564,1,FALSE)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3" t="str">
        <f t="shared" si="353"/>
        <v/>
      </c>
      <c r="D2196" s="113" t="e">
        <f>VLOOKUP(C2196,Kodai_VVG!$C$4:$C$52,1,FALSE)</f>
        <v>#N/A</v>
      </c>
      <c r="E2196" s="113" t="e">
        <f>VLOOKUP(B2196,Kodai_priem!$D$4:$D$564,1,FALSE)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3" t="str">
        <f t="shared" si="353"/>
        <v/>
      </c>
      <c r="D2197" s="113" t="e">
        <f>VLOOKUP(C2197,Kodai_VVG!$C$4:$C$52,1,FALSE)</f>
        <v>#N/A</v>
      </c>
      <c r="E2197" s="113" t="e">
        <f>VLOOKUP(B2197,Kodai_priem!$D$4:$D$564,1,FALSE)</f>
        <v>#N/A</v>
      </c>
      <c r="F2197" s="115"/>
      <c r="G2197" s="115"/>
      <c r="H2197" s="39"/>
      <c r="I2197" s="115"/>
      <c r="J2197" s="115"/>
      <c r="K2197" s="115"/>
      <c r="L2197" s="115"/>
      <c r="M2197" s="115"/>
      <c r="N2197" s="116"/>
      <c r="O2197" s="117"/>
      <c r="P2197" s="118"/>
      <c r="Q2197" s="115"/>
      <c r="R2197" s="115"/>
      <c r="S2197" s="117" t="str">
        <f t="shared" si="358"/>
        <v>nepildyti</v>
      </c>
      <c r="T2197" s="114" t="str">
        <f t="shared" si="358"/>
        <v>nepildyti</v>
      </c>
      <c r="U2197" s="115"/>
      <c r="V2197" s="115"/>
      <c r="W2197" s="116"/>
      <c r="X2197" s="153"/>
      <c r="Y2197" s="153"/>
      <c r="Z2197" s="153"/>
      <c r="AA2197" s="115"/>
      <c r="AB2197" s="115"/>
      <c r="AC2197" s="115"/>
      <c r="AD2197" s="115"/>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3" t="str">
        <f t="shared" si="353"/>
        <v/>
      </c>
      <c r="D2198" s="113" t="e">
        <f>VLOOKUP(C2198,Kodai_VVG!$C$4:$C$52,1,FALSE)</f>
        <v>#N/A</v>
      </c>
      <c r="E2198" s="113" t="e">
        <f>VLOOKUP(B2198,Kodai_priem!$D$4:$D$564,1,FALSE)</f>
        <v>#N/A</v>
      </c>
      <c r="F2198" s="115"/>
      <c r="G2198" s="115"/>
      <c r="H2198" s="39"/>
      <c r="I2198" s="115"/>
      <c r="J2198" s="115"/>
      <c r="K2198" s="115"/>
      <c r="L2198" s="115"/>
      <c r="M2198" s="115"/>
      <c r="N2198" s="116"/>
      <c r="O2198" s="117"/>
      <c r="P2198" s="118"/>
      <c r="Q2198" s="115"/>
      <c r="R2198" s="115"/>
      <c r="S2198" s="117" t="str">
        <f t="shared" si="358"/>
        <v>nepildyti</v>
      </c>
      <c r="T2198" s="114" t="str">
        <f t="shared" si="358"/>
        <v>nepildyti</v>
      </c>
      <c r="U2198" s="115"/>
      <c r="V2198" s="115"/>
      <c r="W2198" s="116"/>
      <c r="X2198" s="153"/>
      <c r="Y2198" s="153"/>
      <c r="Z2198" s="153"/>
      <c r="AA2198" s="115"/>
      <c r="AB2198" s="115"/>
      <c r="AC2198" s="115"/>
      <c r="AD2198" s="115"/>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3" t="str">
        <f t="shared" si="353"/>
        <v/>
      </c>
      <c r="D2199" s="113" t="e">
        <f>VLOOKUP(C2199,Kodai_VVG!$C$4:$C$52,1,FALSE)</f>
        <v>#N/A</v>
      </c>
      <c r="E2199" s="113" t="e">
        <f>VLOOKUP(B2199,Kodai_priem!$D$4:$D$564,1,FALSE)</f>
        <v>#N/A</v>
      </c>
      <c r="F2199" s="115"/>
      <c r="G2199" s="115"/>
      <c r="H2199" s="39"/>
      <c r="I2199" s="115"/>
      <c r="J2199" s="115"/>
      <c r="K2199" s="115"/>
      <c r="L2199" s="115"/>
      <c r="M2199" s="115"/>
      <c r="N2199" s="116"/>
      <c r="O2199" s="117"/>
      <c r="P2199" s="118"/>
      <c r="Q2199" s="115"/>
      <c r="R2199" s="115"/>
      <c r="S2199" s="117" t="str">
        <f t="shared" si="358"/>
        <v>nepildyti</v>
      </c>
      <c r="T2199" s="114" t="str">
        <f t="shared" si="358"/>
        <v>nepildyti</v>
      </c>
      <c r="U2199" s="115"/>
      <c r="V2199" s="115"/>
      <c r="W2199" s="116"/>
      <c r="X2199" s="153"/>
      <c r="Y2199" s="153"/>
      <c r="Z2199" s="153"/>
      <c r="AA2199" s="115"/>
      <c r="AB2199" s="115"/>
      <c r="AC2199" s="115"/>
      <c r="AD2199" s="115"/>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3" t="str">
        <f t="shared" ref="C2200:C2263" si="363">LEFT(K2200,4)</f>
        <v/>
      </c>
      <c r="D2200" s="113" t="e">
        <f>VLOOKUP(C2200,Kodai_VVG!$C$4:$C$52,1,FALSE)</f>
        <v>#N/A</v>
      </c>
      <c r="E2200" s="113" t="e">
        <f>VLOOKUP(B2200,Kodai_priem!$D$4:$D$564,1,FALSE)</f>
        <v>#N/A</v>
      </c>
      <c r="F2200" s="115"/>
      <c r="G2200" s="115"/>
      <c r="H2200" s="39"/>
      <c r="I2200" s="115"/>
      <c r="J2200" s="115"/>
      <c r="K2200" s="115"/>
      <c r="L2200" s="115"/>
      <c r="M2200" s="115"/>
      <c r="N2200" s="116"/>
      <c r="O2200" s="117"/>
      <c r="P2200" s="118"/>
      <c r="Q2200" s="115"/>
      <c r="R2200" s="115"/>
      <c r="S2200" s="117" t="str">
        <f t="shared" si="358"/>
        <v>nepildyti</v>
      </c>
      <c r="T2200" s="114" t="str">
        <f t="shared" si="358"/>
        <v>nepildyti</v>
      </c>
      <c r="U2200" s="115"/>
      <c r="V2200" s="115"/>
      <c r="W2200" s="116"/>
      <c r="X2200" s="153"/>
      <c r="Y2200" s="153"/>
      <c r="Z2200" s="153"/>
      <c r="AA2200" s="115"/>
      <c r="AB2200" s="115"/>
      <c r="AC2200" s="115"/>
      <c r="AD2200" s="115"/>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VLOOKUP(B2201,Kodai_priem!$D$4:$D$564,1,FALSE)</f>
        <v>#N/A</v>
      </c>
      <c r="F2201" s="115"/>
      <c r="G2201" s="115"/>
      <c r="H2201" s="39"/>
      <c r="I2201" s="115"/>
      <c r="J2201" s="115"/>
      <c r="K2201" s="115"/>
      <c r="L2201" s="115"/>
      <c r="M2201" s="115"/>
      <c r="N2201" s="116"/>
      <c r="O2201" s="117"/>
      <c r="P2201" s="118"/>
      <c r="Q2201" s="115"/>
      <c r="R2201" s="115"/>
      <c r="S2201" s="117" t="str">
        <f t="shared" ref="S2201:T2264" si="368">IF($R2201="fizinis asmuo","užpildykite","nepildyti")</f>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VLOOKUP(B2202,Kodai_priem!$D$4:$D$564,1,FALSE)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VLOOKUP(B2203,Kodai_priem!$D$4:$D$564,1,FALSE)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VLOOKUP(B2204,Kodai_priem!$D$4:$D$564,1,FALSE)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VLOOKUP(B2205,Kodai_priem!$D$4:$D$564,1,FALSE)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VLOOKUP(B2206,Kodai_priem!$D$4:$D$564,1,FALSE)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VLOOKUP(B2207,Kodai_priem!$D$4:$D$564,1,FALSE)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VLOOKUP(B2208,Kodai_priem!$D$4:$D$564,1,FALSE)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VLOOKUP(B2209,Kodai_priem!$D$4:$D$564,1,FALSE)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VLOOKUP(B2210,Kodai_priem!$D$4:$D$564,1,FALSE)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VLOOKUP(B2211,Kodai_priem!$D$4:$D$564,1,FALSE)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VLOOKUP(B2212,Kodai_priem!$D$4:$D$564,1,FALSE)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VLOOKUP(B2213,Kodai_priem!$D$4:$D$564,1,FALSE)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VLOOKUP(B2214,Kodai_priem!$D$4:$D$564,1,FALSE)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VLOOKUP(B2215,Kodai_priem!$D$4:$D$564,1,FALSE)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VLOOKUP(B2216,Kodai_priem!$D$4:$D$564,1,FALSE)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VLOOKUP(B2217,Kodai_priem!$D$4:$D$564,1,FALSE)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VLOOKUP(B2218,Kodai_priem!$D$4:$D$564,1,FALSE)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VLOOKUP(B2219,Kodai_priem!$D$4:$D$564,1,FALSE)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VLOOKUP(B2220,Kodai_priem!$D$4:$D$564,1,FALSE)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VLOOKUP(B2221,Kodai_priem!$D$4:$D$564,1,FALSE)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VLOOKUP(B2222,Kodai_priem!$D$4:$D$564,1,FALSE)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VLOOKUP(B2223,Kodai_priem!$D$4:$D$564,1,FALSE)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VLOOKUP(B2224,Kodai_priem!$D$4:$D$564,1,FALSE)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VLOOKUP(B2225,Kodai_priem!$D$4:$D$564,1,FALSE)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VLOOKUP(B2226,Kodai_priem!$D$4:$D$564,1,FALSE)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VLOOKUP(B2227,Kodai_priem!$D$4:$D$564,1,FALSE)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VLOOKUP(B2228,Kodai_priem!$D$4:$D$564,1,FALSE)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VLOOKUP(B2229,Kodai_priem!$D$4:$D$564,1,FALSE)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VLOOKUP(B2230,Kodai_priem!$D$4:$D$564,1,FALSE)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VLOOKUP(B2231,Kodai_priem!$D$4:$D$564,1,FALSE)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VLOOKUP(B2232,Kodai_priem!$D$4:$D$564,1,FALSE)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VLOOKUP(B2233,Kodai_priem!$D$4:$D$564,1,FALSE)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VLOOKUP(B2234,Kodai_priem!$D$4:$D$564,1,FALSE)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VLOOKUP(B2235,Kodai_priem!$D$4:$D$564,1,FALSE)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VLOOKUP(B2236,Kodai_priem!$D$4:$D$564,1,FALSE)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VLOOKUP(B2237,Kodai_priem!$D$4:$D$564,1,FALSE)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VLOOKUP(B2238,Kodai_priem!$D$4:$D$564,1,FALSE)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VLOOKUP(B2239,Kodai_priem!$D$4:$D$564,1,FALSE)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VLOOKUP(B2240,Kodai_priem!$D$4:$D$564,1,FALSE)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VLOOKUP(B2241,Kodai_priem!$D$4:$D$564,1,FALSE)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VLOOKUP(B2242,Kodai_priem!$D$4:$D$564,1,FALSE)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VLOOKUP(B2243,Kodai_priem!$D$4:$D$564,1,FALSE)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VLOOKUP(B2244,Kodai_priem!$D$4:$D$564,1,FALSE)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VLOOKUP(B2245,Kodai_priem!$D$4:$D$564,1,FALSE)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VLOOKUP(B2246,Kodai_priem!$D$4:$D$564,1,FALSE)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VLOOKUP(B2247,Kodai_priem!$D$4:$D$564,1,FALSE)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VLOOKUP(B2248,Kodai_priem!$D$4:$D$564,1,FALSE)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VLOOKUP(B2249,Kodai_priem!$D$4:$D$564,1,FALSE)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3" t="str">
        <f t="shared" si="363"/>
        <v/>
      </c>
      <c r="D2250" s="113" t="e">
        <f>VLOOKUP(C2250,Kodai_VVG!$C$4:$C$52,1,FALSE)</f>
        <v>#N/A</v>
      </c>
      <c r="E2250" s="113" t="e">
        <f>VLOOKUP(B2250,Kodai_priem!$D$4:$D$564,1,FALSE)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3" t="str">
        <f t="shared" si="363"/>
        <v/>
      </c>
      <c r="D2251" s="113" t="e">
        <f>VLOOKUP(C2251,Kodai_VVG!$C$4:$C$52,1,FALSE)</f>
        <v>#N/A</v>
      </c>
      <c r="E2251" s="113" t="e">
        <f>VLOOKUP(B2251,Kodai_priem!$D$4:$D$564,1,FALSE)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3" t="str">
        <f t="shared" si="363"/>
        <v/>
      </c>
      <c r="D2252" s="113" t="e">
        <f>VLOOKUP(C2252,Kodai_VVG!$C$4:$C$52,1,FALSE)</f>
        <v>#N/A</v>
      </c>
      <c r="E2252" s="113" t="e">
        <f>VLOOKUP(B2252,Kodai_priem!$D$4:$D$564,1,FALSE)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3" t="str">
        <f t="shared" si="363"/>
        <v/>
      </c>
      <c r="D2253" s="113" t="e">
        <f>VLOOKUP(C2253,Kodai_VVG!$C$4:$C$52,1,FALSE)</f>
        <v>#N/A</v>
      </c>
      <c r="E2253" s="113" t="e">
        <f>VLOOKUP(B2253,Kodai_priem!$D$4:$D$564,1,FALSE)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3" t="str">
        <f t="shared" si="363"/>
        <v/>
      </c>
      <c r="D2254" s="113" t="e">
        <f>VLOOKUP(C2254,Kodai_VVG!$C$4:$C$52,1,FALSE)</f>
        <v>#N/A</v>
      </c>
      <c r="E2254" s="113" t="e">
        <f>VLOOKUP(B2254,Kodai_priem!$D$4:$D$564,1,FALSE)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VLOOKUP(B2255,Kodai_priem!$D$4:$D$564,1,FALSE)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VLOOKUP(B2256,Kodai_priem!$D$4:$D$564,1,FALSE)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VLOOKUP(B2257,Kodai_priem!$D$4:$D$564,1,FALSE)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VLOOKUP(B2258,Kodai_priem!$D$4:$D$564,1,FALSE)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VLOOKUP(B2259,Kodai_priem!$D$4:$D$564,1,FALSE)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3" t="str">
        <f t="shared" si="363"/>
        <v/>
      </c>
      <c r="D2260" s="113" t="e">
        <f>VLOOKUP(C2260,Kodai_VVG!$C$4:$C$52,1,FALSE)</f>
        <v>#N/A</v>
      </c>
      <c r="E2260" s="113" t="e">
        <f>VLOOKUP(B2260,Kodai_priem!$D$4:$D$564,1,FALSE)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3" t="str">
        <f t="shared" si="363"/>
        <v/>
      </c>
      <c r="D2261" s="113" t="e">
        <f>VLOOKUP(C2261,Kodai_VVG!$C$4:$C$52,1,FALSE)</f>
        <v>#N/A</v>
      </c>
      <c r="E2261" s="113" t="e">
        <f>VLOOKUP(B2261,Kodai_priem!$D$4:$D$564,1,FALSE)</f>
        <v>#N/A</v>
      </c>
      <c r="F2261" s="115"/>
      <c r="G2261" s="115"/>
      <c r="H2261" s="39"/>
      <c r="I2261" s="115"/>
      <c r="J2261" s="115"/>
      <c r="K2261" s="115"/>
      <c r="L2261" s="115"/>
      <c r="M2261" s="115"/>
      <c r="N2261" s="116"/>
      <c r="O2261" s="117"/>
      <c r="P2261" s="118"/>
      <c r="Q2261" s="115"/>
      <c r="R2261" s="115"/>
      <c r="S2261" s="117" t="str">
        <f t="shared" si="368"/>
        <v>nepildyti</v>
      </c>
      <c r="T2261" s="114" t="str">
        <f t="shared" si="368"/>
        <v>nepildyti</v>
      </c>
      <c r="U2261" s="115"/>
      <c r="V2261" s="115"/>
      <c r="W2261" s="116"/>
      <c r="X2261" s="153"/>
      <c r="Y2261" s="153"/>
      <c r="Z2261" s="153"/>
      <c r="AA2261" s="115"/>
      <c r="AB2261" s="115"/>
      <c r="AC2261" s="115"/>
      <c r="AD2261" s="115"/>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3" t="str">
        <f t="shared" si="363"/>
        <v/>
      </c>
      <c r="D2262" s="113" t="e">
        <f>VLOOKUP(C2262,Kodai_VVG!$C$4:$C$52,1,FALSE)</f>
        <v>#N/A</v>
      </c>
      <c r="E2262" s="113" t="e">
        <f>VLOOKUP(B2262,Kodai_priem!$D$4:$D$564,1,FALSE)</f>
        <v>#N/A</v>
      </c>
      <c r="F2262" s="115"/>
      <c r="G2262" s="115"/>
      <c r="H2262" s="39"/>
      <c r="I2262" s="115"/>
      <c r="J2262" s="115"/>
      <c r="K2262" s="115"/>
      <c r="L2262" s="115"/>
      <c r="M2262" s="115"/>
      <c r="N2262" s="116"/>
      <c r="O2262" s="117"/>
      <c r="P2262" s="118"/>
      <c r="Q2262" s="115"/>
      <c r="R2262" s="115"/>
      <c r="S2262" s="117" t="str">
        <f t="shared" si="368"/>
        <v>nepildyti</v>
      </c>
      <c r="T2262" s="114" t="str">
        <f t="shared" si="368"/>
        <v>nepildyti</v>
      </c>
      <c r="U2262" s="115"/>
      <c r="V2262" s="115"/>
      <c r="W2262" s="116"/>
      <c r="X2262" s="153"/>
      <c r="Y2262" s="153"/>
      <c r="Z2262" s="153"/>
      <c r="AA2262" s="115"/>
      <c r="AB2262" s="115"/>
      <c r="AC2262" s="115"/>
      <c r="AD2262" s="115"/>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3" t="str">
        <f t="shared" si="363"/>
        <v/>
      </c>
      <c r="D2263" s="113" t="e">
        <f>VLOOKUP(C2263,Kodai_VVG!$C$4:$C$52,1,FALSE)</f>
        <v>#N/A</v>
      </c>
      <c r="E2263" s="113" t="e">
        <f>VLOOKUP(B2263,Kodai_priem!$D$4:$D$564,1,FALSE)</f>
        <v>#N/A</v>
      </c>
      <c r="F2263" s="115"/>
      <c r="G2263" s="115"/>
      <c r="H2263" s="39"/>
      <c r="I2263" s="115"/>
      <c r="J2263" s="115"/>
      <c r="K2263" s="115"/>
      <c r="L2263" s="115"/>
      <c r="M2263" s="115"/>
      <c r="N2263" s="116"/>
      <c r="O2263" s="117"/>
      <c r="P2263" s="118"/>
      <c r="Q2263" s="115"/>
      <c r="R2263" s="115"/>
      <c r="S2263" s="117" t="str">
        <f t="shared" si="368"/>
        <v>nepildyti</v>
      </c>
      <c r="T2263" s="114" t="str">
        <f t="shared" si="368"/>
        <v>nepildyti</v>
      </c>
      <c r="U2263" s="115"/>
      <c r="V2263" s="115"/>
      <c r="W2263" s="116"/>
      <c r="X2263" s="153"/>
      <c r="Y2263" s="153"/>
      <c r="Z2263" s="153"/>
      <c r="AA2263" s="115"/>
      <c r="AB2263" s="115"/>
      <c r="AC2263" s="115"/>
      <c r="AD2263" s="115"/>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3" t="str">
        <f t="shared" ref="C2264:C2327" si="373">LEFT(K2264,4)</f>
        <v/>
      </c>
      <c r="D2264" s="113" t="e">
        <f>VLOOKUP(C2264,Kodai_VVG!$C$4:$C$52,1,FALSE)</f>
        <v>#N/A</v>
      </c>
      <c r="E2264" s="113" t="e">
        <f>VLOOKUP(B2264,Kodai_priem!$D$4:$D$564,1,FALSE)</f>
        <v>#N/A</v>
      </c>
      <c r="F2264" s="115"/>
      <c r="G2264" s="115"/>
      <c r="H2264" s="39"/>
      <c r="I2264" s="115"/>
      <c r="J2264" s="115"/>
      <c r="K2264" s="115"/>
      <c r="L2264" s="115"/>
      <c r="M2264" s="115"/>
      <c r="N2264" s="116"/>
      <c r="O2264" s="117"/>
      <c r="P2264" s="118"/>
      <c r="Q2264" s="115"/>
      <c r="R2264" s="115"/>
      <c r="S2264" s="117" t="str">
        <f t="shared" si="368"/>
        <v>nepildyti</v>
      </c>
      <c r="T2264" s="114" t="str">
        <f t="shared" si="368"/>
        <v>nepildyti</v>
      </c>
      <c r="U2264" s="115"/>
      <c r="V2264" s="115"/>
      <c r="W2264" s="116"/>
      <c r="X2264" s="153"/>
      <c r="Y2264" s="153"/>
      <c r="Z2264" s="153"/>
      <c r="AA2264" s="115"/>
      <c r="AB2264" s="115"/>
      <c r="AC2264" s="115"/>
      <c r="AD2264" s="115"/>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VLOOKUP(B2265,Kodai_priem!$D$4:$D$564,1,FALSE)</f>
        <v>#N/A</v>
      </c>
      <c r="F2265" s="115"/>
      <c r="G2265" s="115"/>
      <c r="H2265" s="39"/>
      <c r="I2265" s="115"/>
      <c r="J2265" s="115"/>
      <c r="K2265" s="115"/>
      <c r="L2265" s="115"/>
      <c r="M2265" s="115"/>
      <c r="N2265" s="116"/>
      <c r="O2265" s="117"/>
      <c r="P2265" s="118"/>
      <c r="Q2265" s="115"/>
      <c r="R2265" s="115"/>
      <c r="S2265" s="117" t="str">
        <f t="shared" ref="S2265:T2328" si="378">IF($R2265="fizinis asmuo","užpildykite","nepildyti")</f>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VLOOKUP(B2266,Kodai_priem!$D$4:$D$564,1,FALSE)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VLOOKUP(B2267,Kodai_priem!$D$4:$D$564,1,FALSE)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VLOOKUP(B2268,Kodai_priem!$D$4:$D$564,1,FALSE)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VLOOKUP(B2269,Kodai_priem!$D$4:$D$564,1,FALSE)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VLOOKUP(B2270,Kodai_priem!$D$4:$D$564,1,FALSE)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VLOOKUP(B2271,Kodai_priem!$D$4:$D$564,1,FALSE)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VLOOKUP(B2272,Kodai_priem!$D$4:$D$564,1,FALSE)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VLOOKUP(B2273,Kodai_priem!$D$4:$D$564,1,FALSE)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VLOOKUP(B2274,Kodai_priem!$D$4:$D$564,1,FALSE)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VLOOKUP(B2275,Kodai_priem!$D$4:$D$564,1,FALSE)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VLOOKUP(B2276,Kodai_priem!$D$4:$D$564,1,FALSE)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VLOOKUP(B2277,Kodai_priem!$D$4:$D$564,1,FALSE)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VLOOKUP(B2278,Kodai_priem!$D$4:$D$564,1,FALSE)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VLOOKUP(B2279,Kodai_priem!$D$4:$D$564,1,FALSE)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VLOOKUP(B2280,Kodai_priem!$D$4:$D$564,1,FALSE)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VLOOKUP(B2281,Kodai_priem!$D$4:$D$564,1,FALSE)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VLOOKUP(B2282,Kodai_priem!$D$4:$D$564,1,FALSE)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VLOOKUP(B2283,Kodai_priem!$D$4:$D$564,1,FALSE)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VLOOKUP(B2284,Kodai_priem!$D$4:$D$564,1,FALSE)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VLOOKUP(B2285,Kodai_priem!$D$4:$D$564,1,FALSE)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VLOOKUP(B2286,Kodai_priem!$D$4:$D$564,1,FALSE)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VLOOKUP(B2287,Kodai_priem!$D$4:$D$564,1,FALSE)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VLOOKUP(B2288,Kodai_priem!$D$4:$D$564,1,FALSE)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VLOOKUP(B2289,Kodai_priem!$D$4:$D$564,1,FALSE)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VLOOKUP(B2290,Kodai_priem!$D$4:$D$564,1,FALSE)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VLOOKUP(B2291,Kodai_priem!$D$4:$D$564,1,FALSE)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VLOOKUP(B2292,Kodai_priem!$D$4:$D$564,1,FALSE)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VLOOKUP(B2293,Kodai_priem!$D$4:$D$564,1,FALSE)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VLOOKUP(B2294,Kodai_priem!$D$4:$D$564,1,FALSE)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VLOOKUP(B2295,Kodai_priem!$D$4:$D$564,1,FALSE)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VLOOKUP(B2296,Kodai_priem!$D$4:$D$564,1,FALSE)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VLOOKUP(B2297,Kodai_priem!$D$4:$D$564,1,FALSE)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VLOOKUP(B2298,Kodai_priem!$D$4:$D$564,1,FALSE)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VLOOKUP(B2299,Kodai_priem!$D$4:$D$564,1,FALSE)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VLOOKUP(B2300,Kodai_priem!$D$4:$D$564,1,FALSE)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VLOOKUP(B2301,Kodai_priem!$D$4:$D$564,1,FALSE)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VLOOKUP(B2302,Kodai_priem!$D$4:$D$564,1,FALSE)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VLOOKUP(B2303,Kodai_priem!$D$4:$D$564,1,FALSE)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VLOOKUP(B2304,Kodai_priem!$D$4:$D$564,1,FALSE)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VLOOKUP(B2305,Kodai_priem!$D$4:$D$564,1,FALSE)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VLOOKUP(B2306,Kodai_priem!$D$4:$D$564,1,FALSE)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VLOOKUP(B2307,Kodai_priem!$D$4:$D$564,1,FALSE)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VLOOKUP(B2308,Kodai_priem!$D$4:$D$564,1,FALSE)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VLOOKUP(B2309,Kodai_priem!$D$4:$D$564,1,FALSE)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VLOOKUP(B2310,Kodai_priem!$D$4:$D$564,1,FALSE)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VLOOKUP(B2311,Kodai_priem!$D$4:$D$564,1,FALSE)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VLOOKUP(B2312,Kodai_priem!$D$4:$D$564,1,FALSE)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VLOOKUP(B2313,Kodai_priem!$D$4:$D$564,1,FALSE)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3" t="str">
        <f t="shared" si="373"/>
        <v/>
      </c>
      <c r="D2314" s="113" t="e">
        <f>VLOOKUP(C2314,Kodai_VVG!$C$4:$C$52,1,FALSE)</f>
        <v>#N/A</v>
      </c>
      <c r="E2314" s="113" t="e">
        <f>VLOOKUP(B2314,Kodai_priem!$D$4:$D$564,1,FALSE)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3" t="str">
        <f t="shared" si="373"/>
        <v/>
      </c>
      <c r="D2315" s="113" t="e">
        <f>VLOOKUP(C2315,Kodai_VVG!$C$4:$C$52,1,FALSE)</f>
        <v>#N/A</v>
      </c>
      <c r="E2315" s="113" t="e">
        <f>VLOOKUP(B2315,Kodai_priem!$D$4:$D$564,1,FALSE)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3" t="str">
        <f t="shared" si="373"/>
        <v/>
      </c>
      <c r="D2316" s="113" t="e">
        <f>VLOOKUP(C2316,Kodai_VVG!$C$4:$C$52,1,FALSE)</f>
        <v>#N/A</v>
      </c>
      <c r="E2316" s="113" t="e">
        <f>VLOOKUP(B2316,Kodai_priem!$D$4:$D$564,1,FALSE)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3" t="str">
        <f t="shared" si="373"/>
        <v/>
      </c>
      <c r="D2317" s="113" t="e">
        <f>VLOOKUP(C2317,Kodai_VVG!$C$4:$C$52,1,FALSE)</f>
        <v>#N/A</v>
      </c>
      <c r="E2317" s="113" t="e">
        <f>VLOOKUP(B2317,Kodai_priem!$D$4:$D$564,1,FALSE)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3" t="str">
        <f t="shared" si="373"/>
        <v/>
      </c>
      <c r="D2318" s="113" t="e">
        <f>VLOOKUP(C2318,Kodai_VVG!$C$4:$C$52,1,FALSE)</f>
        <v>#N/A</v>
      </c>
      <c r="E2318" s="113" t="e">
        <f>VLOOKUP(B2318,Kodai_priem!$D$4:$D$564,1,FALSE)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VLOOKUP(B2319,Kodai_priem!$D$4:$D$564,1,FALSE)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VLOOKUP(B2320,Kodai_priem!$D$4:$D$564,1,FALSE)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VLOOKUP(B2321,Kodai_priem!$D$4:$D$564,1,FALSE)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VLOOKUP(B2322,Kodai_priem!$D$4:$D$564,1,FALSE)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VLOOKUP(B2323,Kodai_priem!$D$4:$D$564,1,FALSE)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3" t="str">
        <f t="shared" si="373"/>
        <v/>
      </c>
      <c r="D2324" s="113" t="e">
        <f>VLOOKUP(C2324,Kodai_VVG!$C$4:$C$52,1,FALSE)</f>
        <v>#N/A</v>
      </c>
      <c r="E2324" s="113" t="e">
        <f>VLOOKUP(B2324,Kodai_priem!$D$4:$D$564,1,FALSE)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3" t="str">
        <f t="shared" si="373"/>
        <v/>
      </c>
      <c r="D2325" s="113" t="e">
        <f>VLOOKUP(C2325,Kodai_VVG!$C$4:$C$52,1,FALSE)</f>
        <v>#N/A</v>
      </c>
      <c r="E2325" s="113" t="e">
        <f>VLOOKUP(B2325,Kodai_priem!$D$4:$D$564,1,FALSE)</f>
        <v>#N/A</v>
      </c>
      <c r="F2325" s="115"/>
      <c r="G2325" s="115"/>
      <c r="H2325" s="39"/>
      <c r="I2325" s="115"/>
      <c r="J2325" s="115"/>
      <c r="K2325" s="115"/>
      <c r="L2325" s="115"/>
      <c r="M2325" s="115"/>
      <c r="N2325" s="116"/>
      <c r="O2325" s="117"/>
      <c r="P2325" s="118"/>
      <c r="Q2325" s="115"/>
      <c r="R2325" s="115"/>
      <c r="S2325" s="117" t="str">
        <f t="shared" si="378"/>
        <v>nepildyti</v>
      </c>
      <c r="T2325" s="114" t="str">
        <f t="shared" si="378"/>
        <v>nepildyti</v>
      </c>
      <c r="U2325" s="115"/>
      <c r="V2325" s="115"/>
      <c r="W2325" s="116"/>
      <c r="X2325" s="153"/>
      <c r="Y2325" s="153"/>
      <c r="Z2325" s="153"/>
      <c r="AA2325" s="115"/>
      <c r="AB2325" s="115"/>
      <c r="AC2325" s="115"/>
      <c r="AD2325" s="115"/>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3" t="str">
        <f t="shared" si="373"/>
        <v/>
      </c>
      <c r="D2326" s="113" t="e">
        <f>VLOOKUP(C2326,Kodai_VVG!$C$4:$C$52,1,FALSE)</f>
        <v>#N/A</v>
      </c>
      <c r="E2326" s="113" t="e">
        <f>VLOOKUP(B2326,Kodai_priem!$D$4:$D$564,1,FALSE)</f>
        <v>#N/A</v>
      </c>
      <c r="F2326" s="115"/>
      <c r="G2326" s="115"/>
      <c r="H2326" s="39"/>
      <c r="I2326" s="115"/>
      <c r="J2326" s="115"/>
      <c r="K2326" s="115"/>
      <c r="L2326" s="115"/>
      <c r="M2326" s="115"/>
      <c r="N2326" s="116"/>
      <c r="O2326" s="117"/>
      <c r="P2326" s="118"/>
      <c r="Q2326" s="115"/>
      <c r="R2326" s="115"/>
      <c r="S2326" s="117" t="str">
        <f t="shared" si="378"/>
        <v>nepildyti</v>
      </c>
      <c r="T2326" s="114" t="str">
        <f t="shared" si="378"/>
        <v>nepildyti</v>
      </c>
      <c r="U2326" s="115"/>
      <c r="V2326" s="115"/>
      <c r="W2326" s="116"/>
      <c r="X2326" s="153"/>
      <c r="Y2326" s="153"/>
      <c r="Z2326" s="153"/>
      <c r="AA2326" s="115"/>
      <c r="AB2326" s="115"/>
      <c r="AC2326" s="115"/>
      <c r="AD2326" s="115"/>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3" t="str">
        <f t="shared" si="373"/>
        <v/>
      </c>
      <c r="D2327" s="113" t="e">
        <f>VLOOKUP(C2327,Kodai_VVG!$C$4:$C$52,1,FALSE)</f>
        <v>#N/A</v>
      </c>
      <c r="E2327" s="113" t="e">
        <f>VLOOKUP(B2327,Kodai_priem!$D$4:$D$564,1,FALSE)</f>
        <v>#N/A</v>
      </c>
      <c r="F2327" s="115"/>
      <c r="G2327" s="115"/>
      <c r="H2327" s="39"/>
      <c r="I2327" s="115"/>
      <c r="J2327" s="115"/>
      <c r="K2327" s="115"/>
      <c r="L2327" s="115"/>
      <c r="M2327" s="115"/>
      <c r="N2327" s="116"/>
      <c r="O2327" s="117"/>
      <c r="P2327" s="118"/>
      <c r="Q2327" s="115"/>
      <c r="R2327" s="115"/>
      <c r="S2327" s="117" t="str">
        <f t="shared" si="378"/>
        <v>nepildyti</v>
      </c>
      <c r="T2327" s="114" t="str">
        <f t="shared" si="378"/>
        <v>nepildyti</v>
      </c>
      <c r="U2327" s="115"/>
      <c r="V2327" s="115"/>
      <c r="W2327" s="116"/>
      <c r="X2327" s="153"/>
      <c r="Y2327" s="153"/>
      <c r="Z2327" s="153"/>
      <c r="AA2327" s="115"/>
      <c r="AB2327" s="115"/>
      <c r="AC2327" s="115"/>
      <c r="AD2327" s="115"/>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3" t="str">
        <f t="shared" ref="C2328:C2391" si="383">LEFT(K2328,4)</f>
        <v/>
      </c>
      <c r="D2328" s="113" t="e">
        <f>VLOOKUP(C2328,Kodai_VVG!$C$4:$C$52,1,FALSE)</f>
        <v>#N/A</v>
      </c>
      <c r="E2328" s="113" t="e">
        <f>VLOOKUP(B2328,Kodai_priem!$D$4:$D$564,1,FALSE)</f>
        <v>#N/A</v>
      </c>
      <c r="F2328" s="115"/>
      <c r="G2328" s="115"/>
      <c r="H2328" s="39"/>
      <c r="I2328" s="115"/>
      <c r="J2328" s="115"/>
      <c r="K2328" s="115"/>
      <c r="L2328" s="115"/>
      <c r="M2328" s="115"/>
      <c r="N2328" s="116"/>
      <c r="O2328" s="117"/>
      <c r="P2328" s="118"/>
      <c r="Q2328" s="115"/>
      <c r="R2328" s="115"/>
      <c r="S2328" s="117" t="str">
        <f t="shared" si="378"/>
        <v>nepildyti</v>
      </c>
      <c r="T2328" s="114" t="str">
        <f t="shared" si="378"/>
        <v>nepildyti</v>
      </c>
      <c r="U2328" s="115"/>
      <c r="V2328" s="115"/>
      <c r="W2328" s="116"/>
      <c r="X2328" s="153"/>
      <c r="Y2328" s="153"/>
      <c r="Z2328" s="153"/>
      <c r="AA2328" s="115"/>
      <c r="AB2328" s="115"/>
      <c r="AC2328" s="115"/>
      <c r="AD2328" s="115"/>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VLOOKUP(B2329,Kodai_priem!$D$4:$D$564,1,FALSE)</f>
        <v>#N/A</v>
      </c>
      <c r="F2329" s="115"/>
      <c r="G2329" s="115"/>
      <c r="H2329" s="39"/>
      <c r="I2329" s="115"/>
      <c r="J2329" s="115"/>
      <c r="K2329" s="115"/>
      <c r="L2329" s="115"/>
      <c r="M2329" s="115"/>
      <c r="N2329" s="116"/>
      <c r="O2329" s="117"/>
      <c r="P2329" s="118"/>
      <c r="Q2329" s="115"/>
      <c r="R2329" s="115"/>
      <c r="S2329" s="117" t="str">
        <f t="shared" ref="S2329:T2392" si="388">IF($R2329="fizinis asmuo","užpildykite","nepildyti")</f>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VLOOKUP(B2330,Kodai_priem!$D$4:$D$564,1,FALSE)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VLOOKUP(B2331,Kodai_priem!$D$4:$D$564,1,FALSE)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VLOOKUP(B2332,Kodai_priem!$D$4:$D$564,1,FALSE)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VLOOKUP(B2333,Kodai_priem!$D$4:$D$564,1,FALSE)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VLOOKUP(B2334,Kodai_priem!$D$4:$D$564,1,FALSE)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VLOOKUP(B2335,Kodai_priem!$D$4:$D$564,1,FALSE)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VLOOKUP(B2336,Kodai_priem!$D$4:$D$564,1,FALSE)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VLOOKUP(B2337,Kodai_priem!$D$4:$D$564,1,FALSE)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VLOOKUP(B2338,Kodai_priem!$D$4:$D$564,1,FALSE)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VLOOKUP(B2339,Kodai_priem!$D$4:$D$564,1,FALSE)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VLOOKUP(B2340,Kodai_priem!$D$4:$D$564,1,FALSE)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VLOOKUP(B2341,Kodai_priem!$D$4:$D$564,1,FALSE)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VLOOKUP(B2342,Kodai_priem!$D$4:$D$564,1,FALSE)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VLOOKUP(B2343,Kodai_priem!$D$4:$D$564,1,FALSE)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VLOOKUP(B2344,Kodai_priem!$D$4:$D$564,1,FALSE)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VLOOKUP(B2345,Kodai_priem!$D$4:$D$564,1,FALSE)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VLOOKUP(B2346,Kodai_priem!$D$4:$D$564,1,FALSE)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VLOOKUP(B2347,Kodai_priem!$D$4:$D$564,1,FALSE)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VLOOKUP(B2348,Kodai_priem!$D$4:$D$564,1,FALSE)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VLOOKUP(B2349,Kodai_priem!$D$4:$D$564,1,FALSE)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VLOOKUP(B2350,Kodai_priem!$D$4:$D$564,1,FALSE)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VLOOKUP(B2351,Kodai_priem!$D$4:$D$564,1,FALSE)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VLOOKUP(B2352,Kodai_priem!$D$4:$D$564,1,FALSE)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VLOOKUP(B2353,Kodai_priem!$D$4:$D$564,1,FALSE)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VLOOKUP(B2354,Kodai_priem!$D$4:$D$564,1,FALSE)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VLOOKUP(B2355,Kodai_priem!$D$4:$D$564,1,FALSE)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VLOOKUP(B2356,Kodai_priem!$D$4:$D$564,1,FALSE)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VLOOKUP(B2357,Kodai_priem!$D$4:$D$564,1,FALSE)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VLOOKUP(B2358,Kodai_priem!$D$4:$D$564,1,FALSE)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VLOOKUP(B2359,Kodai_priem!$D$4:$D$564,1,FALSE)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VLOOKUP(B2360,Kodai_priem!$D$4:$D$564,1,FALSE)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VLOOKUP(B2361,Kodai_priem!$D$4:$D$564,1,FALSE)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VLOOKUP(B2362,Kodai_priem!$D$4:$D$564,1,FALSE)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VLOOKUP(B2363,Kodai_priem!$D$4:$D$564,1,FALSE)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VLOOKUP(B2364,Kodai_priem!$D$4:$D$564,1,FALSE)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VLOOKUP(B2365,Kodai_priem!$D$4:$D$564,1,FALSE)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VLOOKUP(B2366,Kodai_priem!$D$4:$D$564,1,FALSE)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VLOOKUP(B2367,Kodai_priem!$D$4:$D$564,1,FALSE)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VLOOKUP(B2368,Kodai_priem!$D$4:$D$564,1,FALSE)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VLOOKUP(B2369,Kodai_priem!$D$4:$D$564,1,FALSE)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VLOOKUP(B2370,Kodai_priem!$D$4:$D$564,1,FALSE)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VLOOKUP(B2371,Kodai_priem!$D$4:$D$564,1,FALSE)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VLOOKUP(B2372,Kodai_priem!$D$4:$D$564,1,FALSE)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VLOOKUP(B2373,Kodai_priem!$D$4:$D$564,1,FALSE)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VLOOKUP(B2374,Kodai_priem!$D$4:$D$564,1,FALSE)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VLOOKUP(B2375,Kodai_priem!$D$4:$D$564,1,FALSE)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VLOOKUP(B2376,Kodai_priem!$D$4:$D$564,1,FALSE)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VLOOKUP(B2377,Kodai_priem!$D$4:$D$564,1,FALSE)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3" t="str">
        <f t="shared" si="383"/>
        <v/>
      </c>
      <c r="D2378" s="113" t="e">
        <f>VLOOKUP(C2378,Kodai_VVG!$C$4:$C$52,1,FALSE)</f>
        <v>#N/A</v>
      </c>
      <c r="E2378" s="113" t="e">
        <f>VLOOKUP(B2378,Kodai_priem!$D$4:$D$564,1,FALSE)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3" t="str">
        <f t="shared" si="383"/>
        <v/>
      </c>
      <c r="D2379" s="113" t="e">
        <f>VLOOKUP(C2379,Kodai_VVG!$C$4:$C$52,1,FALSE)</f>
        <v>#N/A</v>
      </c>
      <c r="E2379" s="113" t="e">
        <f>VLOOKUP(B2379,Kodai_priem!$D$4:$D$564,1,FALSE)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3" t="str">
        <f t="shared" si="383"/>
        <v/>
      </c>
      <c r="D2380" s="113" t="e">
        <f>VLOOKUP(C2380,Kodai_VVG!$C$4:$C$52,1,FALSE)</f>
        <v>#N/A</v>
      </c>
      <c r="E2380" s="113" t="e">
        <f>VLOOKUP(B2380,Kodai_priem!$D$4:$D$564,1,FALSE)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3" t="str">
        <f t="shared" si="383"/>
        <v/>
      </c>
      <c r="D2381" s="113" t="e">
        <f>VLOOKUP(C2381,Kodai_VVG!$C$4:$C$52,1,FALSE)</f>
        <v>#N/A</v>
      </c>
      <c r="E2381" s="113" t="e">
        <f>VLOOKUP(B2381,Kodai_priem!$D$4:$D$564,1,FALSE)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3" t="str">
        <f t="shared" si="383"/>
        <v/>
      </c>
      <c r="D2382" s="113" t="e">
        <f>VLOOKUP(C2382,Kodai_VVG!$C$4:$C$52,1,FALSE)</f>
        <v>#N/A</v>
      </c>
      <c r="E2382" s="113" t="e">
        <f>VLOOKUP(B2382,Kodai_priem!$D$4:$D$564,1,FALSE)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VLOOKUP(B2383,Kodai_priem!$D$4:$D$564,1,FALSE)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VLOOKUP(B2384,Kodai_priem!$D$4:$D$564,1,FALSE)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VLOOKUP(B2385,Kodai_priem!$D$4:$D$564,1,FALSE)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VLOOKUP(B2386,Kodai_priem!$D$4:$D$564,1,FALSE)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VLOOKUP(B2387,Kodai_priem!$D$4:$D$564,1,FALSE)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3" t="str">
        <f t="shared" si="383"/>
        <v/>
      </c>
      <c r="D2388" s="113" t="e">
        <f>VLOOKUP(C2388,Kodai_VVG!$C$4:$C$52,1,FALSE)</f>
        <v>#N/A</v>
      </c>
      <c r="E2388" s="113" t="e">
        <f>VLOOKUP(B2388,Kodai_priem!$D$4:$D$564,1,FALSE)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3" t="str">
        <f t="shared" si="383"/>
        <v/>
      </c>
      <c r="D2389" s="113" t="e">
        <f>VLOOKUP(C2389,Kodai_VVG!$C$4:$C$52,1,FALSE)</f>
        <v>#N/A</v>
      </c>
      <c r="E2389" s="113" t="e">
        <f>VLOOKUP(B2389,Kodai_priem!$D$4:$D$564,1,FALSE)</f>
        <v>#N/A</v>
      </c>
      <c r="F2389" s="115"/>
      <c r="G2389" s="115"/>
      <c r="H2389" s="39"/>
      <c r="I2389" s="115"/>
      <c r="J2389" s="115"/>
      <c r="K2389" s="115"/>
      <c r="L2389" s="115"/>
      <c r="M2389" s="115"/>
      <c r="N2389" s="116"/>
      <c r="O2389" s="117"/>
      <c r="P2389" s="118"/>
      <c r="Q2389" s="115"/>
      <c r="R2389" s="115"/>
      <c r="S2389" s="117" t="str">
        <f t="shared" si="388"/>
        <v>nepildyti</v>
      </c>
      <c r="T2389" s="114" t="str">
        <f t="shared" si="388"/>
        <v>nepildyti</v>
      </c>
      <c r="U2389" s="115"/>
      <c r="V2389" s="115"/>
      <c r="W2389" s="116"/>
      <c r="X2389" s="153"/>
      <c r="Y2389" s="153"/>
      <c r="Z2389" s="153"/>
      <c r="AA2389" s="115"/>
      <c r="AB2389" s="115"/>
      <c r="AC2389" s="115"/>
      <c r="AD2389" s="115"/>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3" t="str">
        <f t="shared" si="383"/>
        <v/>
      </c>
      <c r="D2390" s="113" t="e">
        <f>VLOOKUP(C2390,Kodai_VVG!$C$4:$C$52,1,FALSE)</f>
        <v>#N/A</v>
      </c>
      <c r="E2390" s="113" t="e">
        <f>VLOOKUP(B2390,Kodai_priem!$D$4:$D$564,1,FALSE)</f>
        <v>#N/A</v>
      </c>
      <c r="F2390" s="115"/>
      <c r="G2390" s="115"/>
      <c r="H2390" s="39"/>
      <c r="I2390" s="115"/>
      <c r="J2390" s="115"/>
      <c r="K2390" s="115"/>
      <c r="L2390" s="115"/>
      <c r="M2390" s="115"/>
      <c r="N2390" s="116"/>
      <c r="O2390" s="117"/>
      <c r="P2390" s="118"/>
      <c r="Q2390" s="115"/>
      <c r="R2390" s="115"/>
      <c r="S2390" s="117" t="str">
        <f t="shared" si="388"/>
        <v>nepildyti</v>
      </c>
      <c r="T2390" s="114" t="str">
        <f t="shared" si="388"/>
        <v>nepildyti</v>
      </c>
      <c r="U2390" s="115"/>
      <c r="V2390" s="115"/>
      <c r="W2390" s="116"/>
      <c r="X2390" s="153"/>
      <c r="Y2390" s="153"/>
      <c r="Z2390" s="153"/>
      <c r="AA2390" s="115"/>
      <c r="AB2390" s="115"/>
      <c r="AC2390" s="115"/>
      <c r="AD2390" s="115"/>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3" t="str">
        <f t="shared" si="383"/>
        <v/>
      </c>
      <c r="D2391" s="113" t="e">
        <f>VLOOKUP(C2391,Kodai_VVG!$C$4:$C$52,1,FALSE)</f>
        <v>#N/A</v>
      </c>
      <c r="E2391" s="113" t="e">
        <f>VLOOKUP(B2391,Kodai_priem!$D$4:$D$564,1,FALSE)</f>
        <v>#N/A</v>
      </c>
      <c r="F2391" s="115"/>
      <c r="G2391" s="115"/>
      <c r="H2391" s="39"/>
      <c r="I2391" s="115"/>
      <c r="J2391" s="115"/>
      <c r="K2391" s="115"/>
      <c r="L2391" s="115"/>
      <c r="M2391" s="115"/>
      <c r="N2391" s="116"/>
      <c r="O2391" s="117"/>
      <c r="P2391" s="118"/>
      <c r="Q2391" s="115"/>
      <c r="R2391" s="115"/>
      <c r="S2391" s="117" t="str">
        <f t="shared" si="388"/>
        <v>nepildyti</v>
      </c>
      <c r="T2391" s="114" t="str">
        <f t="shared" si="388"/>
        <v>nepildyti</v>
      </c>
      <c r="U2391" s="115"/>
      <c r="V2391" s="115"/>
      <c r="W2391" s="116"/>
      <c r="X2391" s="153"/>
      <c r="Y2391" s="153"/>
      <c r="Z2391" s="153"/>
      <c r="AA2391" s="115"/>
      <c r="AB2391" s="115"/>
      <c r="AC2391" s="115"/>
      <c r="AD2391" s="115"/>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3" t="str">
        <f t="shared" ref="C2392:C2455" si="393">LEFT(K2392,4)</f>
        <v/>
      </c>
      <c r="D2392" s="113" t="e">
        <f>VLOOKUP(C2392,Kodai_VVG!$C$4:$C$52,1,FALSE)</f>
        <v>#N/A</v>
      </c>
      <c r="E2392" s="113" t="e">
        <f>VLOOKUP(B2392,Kodai_priem!$D$4:$D$564,1,FALSE)</f>
        <v>#N/A</v>
      </c>
      <c r="F2392" s="115"/>
      <c r="G2392" s="115"/>
      <c r="H2392" s="39"/>
      <c r="I2392" s="115"/>
      <c r="J2392" s="115"/>
      <c r="K2392" s="115"/>
      <c r="L2392" s="115"/>
      <c r="M2392" s="115"/>
      <c r="N2392" s="116"/>
      <c r="O2392" s="117"/>
      <c r="P2392" s="118"/>
      <c r="Q2392" s="115"/>
      <c r="R2392" s="115"/>
      <c r="S2392" s="117" t="str">
        <f t="shared" si="388"/>
        <v>nepildyti</v>
      </c>
      <c r="T2392" s="114" t="str">
        <f t="shared" si="388"/>
        <v>nepildyti</v>
      </c>
      <c r="U2392" s="115"/>
      <c r="V2392" s="115"/>
      <c r="W2392" s="116"/>
      <c r="X2392" s="153"/>
      <c r="Y2392" s="153"/>
      <c r="Z2392" s="153"/>
      <c r="AA2392" s="115"/>
      <c r="AB2392" s="115"/>
      <c r="AC2392" s="115"/>
      <c r="AD2392" s="115"/>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VLOOKUP(B2393,Kodai_priem!$D$4:$D$564,1,FALSE)</f>
        <v>#N/A</v>
      </c>
      <c r="F2393" s="115"/>
      <c r="G2393" s="115"/>
      <c r="H2393" s="39"/>
      <c r="I2393" s="115"/>
      <c r="J2393" s="115"/>
      <c r="K2393" s="115"/>
      <c r="L2393" s="115"/>
      <c r="M2393" s="115"/>
      <c r="N2393" s="116"/>
      <c r="O2393" s="117"/>
      <c r="P2393" s="118"/>
      <c r="Q2393" s="115"/>
      <c r="R2393" s="115"/>
      <c r="S2393" s="117" t="str">
        <f t="shared" ref="S2393:T2456" si="398">IF($R2393="fizinis asmuo","užpildykite","nepildyti")</f>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VLOOKUP(B2394,Kodai_priem!$D$4:$D$564,1,FALSE)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VLOOKUP(B2395,Kodai_priem!$D$4:$D$564,1,FALSE)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VLOOKUP(B2396,Kodai_priem!$D$4:$D$564,1,FALSE)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VLOOKUP(B2397,Kodai_priem!$D$4:$D$564,1,FALSE)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VLOOKUP(B2398,Kodai_priem!$D$4:$D$564,1,FALSE)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VLOOKUP(B2399,Kodai_priem!$D$4:$D$564,1,FALSE)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VLOOKUP(B2400,Kodai_priem!$D$4:$D$564,1,FALSE)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VLOOKUP(B2401,Kodai_priem!$D$4:$D$564,1,FALSE)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VLOOKUP(B2402,Kodai_priem!$D$4:$D$564,1,FALSE)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VLOOKUP(B2403,Kodai_priem!$D$4:$D$564,1,FALSE)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VLOOKUP(B2404,Kodai_priem!$D$4:$D$564,1,FALSE)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VLOOKUP(B2405,Kodai_priem!$D$4:$D$564,1,FALSE)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VLOOKUP(B2406,Kodai_priem!$D$4:$D$564,1,FALSE)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VLOOKUP(B2407,Kodai_priem!$D$4:$D$564,1,FALSE)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VLOOKUP(B2408,Kodai_priem!$D$4:$D$564,1,FALSE)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VLOOKUP(B2409,Kodai_priem!$D$4:$D$564,1,FALSE)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VLOOKUP(B2410,Kodai_priem!$D$4:$D$564,1,FALSE)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VLOOKUP(B2411,Kodai_priem!$D$4:$D$564,1,FALSE)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VLOOKUP(B2412,Kodai_priem!$D$4:$D$564,1,FALSE)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VLOOKUP(B2413,Kodai_priem!$D$4:$D$564,1,FALSE)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VLOOKUP(B2414,Kodai_priem!$D$4:$D$564,1,FALSE)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VLOOKUP(B2415,Kodai_priem!$D$4:$D$564,1,FALSE)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VLOOKUP(B2416,Kodai_priem!$D$4:$D$564,1,FALSE)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VLOOKUP(B2417,Kodai_priem!$D$4:$D$564,1,FALSE)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VLOOKUP(B2418,Kodai_priem!$D$4:$D$564,1,FALSE)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VLOOKUP(B2419,Kodai_priem!$D$4:$D$564,1,FALSE)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VLOOKUP(B2420,Kodai_priem!$D$4:$D$564,1,FALSE)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VLOOKUP(B2421,Kodai_priem!$D$4:$D$564,1,FALSE)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VLOOKUP(B2422,Kodai_priem!$D$4:$D$564,1,FALSE)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VLOOKUP(B2423,Kodai_priem!$D$4:$D$564,1,FALSE)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VLOOKUP(B2424,Kodai_priem!$D$4:$D$564,1,FALSE)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VLOOKUP(B2425,Kodai_priem!$D$4:$D$564,1,FALSE)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VLOOKUP(B2426,Kodai_priem!$D$4:$D$564,1,FALSE)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VLOOKUP(B2427,Kodai_priem!$D$4:$D$564,1,FALSE)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VLOOKUP(B2428,Kodai_priem!$D$4:$D$564,1,FALSE)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VLOOKUP(B2429,Kodai_priem!$D$4:$D$564,1,FALSE)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VLOOKUP(B2430,Kodai_priem!$D$4:$D$564,1,FALSE)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VLOOKUP(B2431,Kodai_priem!$D$4:$D$564,1,FALSE)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VLOOKUP(B2432,Kodai_priem!$D$4:$D$564,1,FALSE)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VLOOKUP(B2433,Kodai_priem!$D$4:$D$564,1,FALSE)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VLOOKUP(B2434,Kodai_priem!$D$4:$D$564,1,FALSE)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VLOOKUP(B2435,Kodai_priem!$D$4:$D$564,1,FALSE)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VLOOKUP(B2436,Kodai_priem!$D$4:$D$564,1,FALSE)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VLOOKUP(B2437,Kodai_priem!$D$4:$D$564,1,FALSE)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VLOOKUP(B2438,Kodai_priem!$D$4:$D$564,1,FALSE)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VLOOKUP(B2439,Kodai_priem!$D$4:$D$564,1,FALSE)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VLOOKUP(B2440,Kodai_priem!$D$4:$D$564,1,FALSE)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VLOOKUP(B2441,Kodai_priem!$D$4:$D$564,1,FALSE)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3" t="str">
        <f t="shared" si="393"/>
        <v/>
      </c>
      <c r="D2442" s="113" t="e">
        <f>VLOOKUP(C2442,Kodai_VVG!$C$4:$C$52,1,FALSE)</f>
        <v>#N/A</v>
      </c>
      <c r="E2442" s="113" t="e">
        <f>VLOOKUP(B2442,Kodai_priem!$D$4:$D$564,1,FALSE)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3" t="str">
        <f t="shared" si="393"/>
        <v/>
      </c>
      <c r="D2443" s="113" t="e">
        <f>VLOOKUP(C2443,Kodai_VVG!$C$4:$C$52,1,FALSE)</f>
        <v>#N/A</v>
      </c>
      <c r="E2443" s="113" t="e">
        <f>VLOOKUP(B2443,Kodai_priem!$D$4:$D$564,1,FALSE)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3" t="str">
        <f t="shared" si="393"/>
        <v/>
      </c>
      <c r="D2444" s="113" t="e">
        <f>VLOOKUP(C2444,Kodai_VVG!$C$4:$C$52,1,FALSE)</f>
        <v>#N/A</v>
      </c>
      <c r="E2444" s="113" t="e">
        <f>VLOOKUP(B2444,Kodai_priem!$D$4:$D$564,1,FALSE)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3" t="str">
        <f t="shared" si="393"/>
        <v/>
      </c>
      <c r="D2445" s="113" t="e">
        <f>VLOOKUP(C2445,Kodai_VVG!$C$4:$C$52,1,FALSE)</f>
        <v>#N/A</v>
      </c>
      <c r="E2445" s="113" t="e">
        <f>VLOOKUP(B2445,Kodai_priem!$D$4:$D$564,1,FALSE)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3" t="str">
        <f t="shared" si="393"/>
        <v/>
      </c>
      <c r="D2446" s="113" t="e">
        <f>VLOOKUP(C2446,Kodai_VVG!$C$4:$C$52,1,FALSE)</f>
        <v>#N/A</v>
      </c>
      <c r="E2446" s="113" t="e">
        <f>VLOOKUP(B2446,Kodai_priem!$D$4:$D$564,1,FALSE)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VLOOKUP(B2447,Kodai_priem!$D$4:$D$564,1,FALSE)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VLOOKUP(B2448,Kodai_priem!$D$4:$D$564,1,FALSE)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VLOOKUP(B2449,Kodai_priem!$D$4:$D$564,1,FALSE)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VLOOKUP(B2450,Kodai_priem!$D$4:$D$564,1,FALSE)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VLOOKUP(B2451,Kodai_priem!$D$4:$D$564,1,FALSE)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3" t="str">
        <f t="shared" si="393"/>
        <v/>
      </c>
      <c r="D2452" s="113" t="e">
        <f>VLOOKUP(C2452,Kodai_VVG!$C$4:$C$52,1,FALSE)</f>
        <v>#N/A</v>
      </c>
      <c r="E2452" s="113" t="e">
        <f>VLOOKUP(B2452,Kodai_priem!$D$4:$D$564,1,FALSE)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3" t="str">
        <f t="shared" si="393"/>
        <v/>
      </c>
      <c r="D2453" s="113" t="e">
        <f>VLOOKUP(C2453,Kodai_VVG!$C$4:$C$52,1,FALSE)</f>
        <v>#N/A</v>
      </c>
      <c r="E2453" s="113" t="e">
        <f>VLOOKUP(B2453,Kodai_priem!$D$4:$D$564,1,FALSE)</f>
        <v>#N/A</v>
      </c>
      <c r="F2453" s="115"/>
      <c r="G2453" s="115"/>
      <c r="H2453" s="39"/>
      <c r="I2453" s="115"/>
      <c r="J2453" s="115"/>
      <c r="K2453" s="115"/>
      <c r="L2453" s="115"/>
      <c r="M2453" s="115"/>
      <c r="N2453" s="116"/>
      <c r="O2453" s="117"/>
      <c r="P2453" s="118"/>
      <c r="Q2453" s="115"/>
      <c r="R2453" s="115"/>
      <c r="S2453" s="117" t="str">
        <f t="shared" si="398"/>
        <v>nepildyti</v>
      </c>
      <c r="T2453" s="114" t="str">
        <f t="shared" si="398"/>
        <v>nepildyti</v>
      </c>
      <c r="U2453" s="115"/>
      <c r="V2453" s="115"/>
      <c r="W2453" s="116"/>
      <c r="X2453" s="153"/>
      <c r="Y2453" s="153"/>
      <c r="Z2453" s="153"/>
      <c r="AA2453" s="115"/>
      <c r="AB2453" s="115"/>
      <c r="AC2453" s="115"/>
      <c r="AD2453" s="115"/>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3" t="str">
        <f t="shared" si="393"/>
        <v/>
      </c>
      <c r="D2454" s="113" t="e">
        <f>VLOOKUP(C2454,Kodai_VVG!$C$4:$C$52,1,FALSE)</f>
        <v>#N/A</v>
      </c>
      <c r="E2454" s="113" t="e">
        <f>VLOOKUP(B2454,Kodai_priem!$D$4:$D$564,1,FALSE)</f>
        <v>#N/A</v>
      </c>
      <c r="F2454" s="115"/>
      <c r="G2454" s="115"/>
      <c r="H2454" s="39"/>
      <c r="I2454" s="115"/>
      <c r="J2454" s="115"/>
      <c r="K2454" s="115"/>
      <c r="L2454" s="115"/>
      <c r="M2454" s="115"/>
      <c r="N2454" s="116"/>
      <c r="O2454" s="117"/>
      <c r="P2454" s="118"/>
      <c r="Q2454" s="115"/>
      <c r="R2454" s="115"/>
      <c r="S2454" s="117" t="str">
        <f t="shared" si="398"/>
        <v>nepildyti</v>
      </c>
      <c r="T2454" s="114" t="str">
        <f t="shared" si="398"/>
        <v>nepildyti</v>
      </c>
      <c r="U2454" s="115"/>
      <c r="V2454" s="115"/>
      <c r="W2454" s="116"/>
      <c r="X2454" s="153"/>
      <c r="Y2454" s="153"/>
      <c r="Z2454" s="153"/>
      <c r="AA2454" s="115"/>
      <c r="AB2454" s="115"/>
      <c r="AC2454" s="115"/>
      <c r="AD2454" s="115"/>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3" t="str">
        <f t="shared" si="393"/>
        <v/>
      </c>
      <c r="D2455" s="113" t="e">
        <f>VLOOKUP(C2455,Kodai_VVG!$C$4:$C$52,1,FALSE)</f>
        <v>#N/A</v>
      </c>
      <c r="E2455" s="113" t="e">
        <f>VLOOKUP(B2455,Kodai_priem!$D$4:$D$564,1,FALSE)</f>
        <v>#N/A</v>
      </c>
      <c r="F2455" s="115"/>
      <c r="G2455" s="115"/>
      <c r="H2455" s="39"/>
      <c r="I2455" s="115"/>
      <c r="J2455" s="115"/>
      <c r="K2455" s="115"/>
      <c r="L2455" s="115"/>
      <c r="M2455" s="115"/>
      <c r="N2455" s="116"/>
      <c r="O2455" s="117"/>
      <c r="P2455" s="118"/>
      <c r="Q2455" s="115"/>
      <c r="R2455" s="115"/>
      <c r="S2455" s="117" t="str">
        <f t="shared" si="398"/>
        <v>nepildyti</v>
      </c>
      <c r="T2455" s="114" t="str">
        <f t="shared" si="398"/>
        <v>nepildyti</v>
      </c>
      <c r="U2455" s="115"/>
      <c r="V2455" s="115"/>
      <c r="W2455" s="116"/>
      <c r="X2455" s="153"/>
      <c r="Y2455" s="153"/>
      <c r="Z2455" s="153"/>
      <c r="AA2455" s="115"/>
      <c r="AB2455" s="115"/>
      <c r="AC2455" s="115"/>
      <c r="AD2455" s="115"/>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3" t="str">
        <f t="shared" ref="C2456:C2519" si="403">LEFT(K2456,4)</f>
        <v/>
      </c>
      <c r="D2456" s="113" t="e">
        <f>VLOOKUP(C2456,Kodai_VVG!$C$4:$C$52,1,FALSE)</f>
        <v>#N/A</v>
      </c>
      <c r="E2456" s="113" t="e">
        <f>VLOOKUP(B2456,Kodai_priem!$D$4:$D$564,1,FALSE)</f>
        <v>#N/A</v>
      </c>
      <c r="F2456" s="115"/>
      <c r="G2456" s="115"/>
      <c r="H2456" s="39"/>
      <c r="I2456" s="115"/>
      <c r="J2456" s="115"/>
      <c r="K2456" s="115"/>
      <c r="L2456" s="115"/>
      <c r="M2456" s="115"/>
      <c r="N2456" s="116"/>
      <c r="O2456" s="117"/>
      <c r="P2456" s="118"/>
      <c r="Q2456" s="115"/>
      <c r="R2456" s="115"/>
      <c r="S2456" s="117" t="str">
        <f t="shared" si="398"/>
        <v>nepildyti</v>
      </c>
      <c r="T2456" s="114" t="str">
        <f t="shared" si="398"/>
        <v>nepildyti</v>
      </c>
      <c r="U2456" s="115"/>
      <c r="V2456" s="115"/>
      <c r="W2456" s="116"/>
      <c r="X2456" s="153"/>
      <c r="Y2456" s="153"/>
      <c r="Z2456" s="153"/>
      <c r="AA2456" s="115"/>
      <c r="AB2456" s="115"/>
      <c r="AC2456" s="115"/>
      <c r="AD2456" s="115"/>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VLOOKUP(B2457,Kodai_priem!$D$4:$D$564,1,FALSE)</f>
        <v>#N/A</v>
      </c>
      <c r="F2457" s="115"/>
      <c r="G2457" s="115"/>
      <c r="H2457" s="39"/>
      <c r="I2457" s="115"/>
      <c r="J2457" s="115"/>
      <c r="K2457" s="115"/>
      <c r="L2457" s="115"/>
      <c r="M2457" s="115"/>
      <c r="N2457" s="116"/>
      <c r="O2457" s="117"/>
      <c r="P2457" s="118"/>
      <c r="Q2457" s="115"/>
      <c r="R2457" s="115"/>
      <c r="S2457" s="117" t="str">
        <f t="shared" ref="S2457:T2520" si="408">IF($R2457="fizinis asmuo","užpildykite","nepildyti")</f>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VLOOKUP(B2458,Kodai_priem!$D$4:$D$564,1,FALSE)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VLOOKUP(B2459,Kodai_priem!$D$4:$D$564,1,FALSE)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VLOOKUP(B2460,Kodai_priem!$D$4:$D$564,1,FALSE)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VLOOKUP(B2461,Kodai_priem!$D$4:$D$564,1,FALSE)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VLOOKUP(B2462,Kodai_priem!$D$4:$D$564,1,FALSE)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VLOOKUP(B2463,Kodai_priem!$D$4:$D$564,1,FALSE)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VLOOKUP(B2464,Kodai_priem!$D$4:$D$564,1,FALSE)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VLOOKUP(B2465,Kodai_priem!$D$4:$D$564,1,FALSE)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VLOOKUP(B2466,Kodai_priem!$D$4:$D$564,1,FALSE)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VLOOKUP(B2467,Kodai_priem!$D$4:$D$564,1,FALSE)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VLOOKUP(B2468,Kodai_priem!$D$4:$D$564,1,FALSE)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VLOOKUP(B2469,Kodai_priem!$D$4:$D$564,1,FALSE)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VLOOKUP(B2470,Kodai_priem!$D$4:$D$564,1,FALSE)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VLOOKUP(B2471,Kodai_priem!$D$4:$D$564,1,FALSE)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VLOOKUP(B2472,Kodai_priem!$D$4:$D$564,1,FALSE)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VLOOKUP(B2473,Kodai_priem!$D$4:$D$564,1,FALSE)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VLOOKUP(B2474,Kodai_priem!$D$4:$D$564,1,FALSE)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VLOOKUP(B2475,Kodai_priem!$D$4:$D$564,1,FALSE)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VLOOKUP(B2476,Kodai_priem!$D$4:$D$564,1,FALSE)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VLOOKUP(B2477,Kodai_priem!$D$4:$D$564,1,FALSE)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VLOOKUP(B2478,Kodai_priem!$D$4:$D$564,1,FALSE)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VLOOKUP(B2479,Kodai_priem!$D$4:$D$564,1,FALSE)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VLOOKUP(B2480,Kodai_priem!$D$4:$D$564,1,FALSE)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VLOOKUP(B2481,Kodai_priem!$D$4:$D$564,1,FALSE)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VLOOKUP(B2482,Kodai_priem!$D$4:$D$564,1,FALSE)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VLOOKUP(B2483,Kodai_priem!$D$4:$D$564,1,FALSE)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VLOOKUP(B2484,Kodai_priem!$D$4:$D$564,1,FALSE)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VLOOKUP(B2485,Kodai_priem!$D$4:$D$564,1,FALSE)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VLOOKUP(B2486,Kodai_priem!$D$4:$D$564,1,FALSE)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VLOOKUP(B2487,Kodai_priem!$D$4:$D$564,1,FALSE)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VLOOKUP(B2488,Kodai_priem!$D$4:$D$564,1,FALSE)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VLOOKUP(B2489,Kodai_priem!$D$4:$D$564,1,FALSE)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VLOOKUP(B2490,Kodai_priem!$D$4:$D$564,1,FALSE)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VLOOKUP(B2491,Kodai_priem!$D$4:$D$564,1,FALSE)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VLOOKUP(B2492,Kodai_priem!$D$4:$D$564,1,FALSE)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VLOOKUP(B2493,Kodai_priem!$D$4:$D$564,1,FALSE)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VLOOKUP(B2494,Kodai_priem!$D$4:$D$564,1,FALSE)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VLOOKUP(B2495,Kodai_priem!$D$4:$D$564,1,FALSE)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VLOOKUP(B2496,Kodai_priem!$D$4:$D$564,1,FALSE)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VLOOKUP(B2497,Kodai_priem!$D$4:$D$564,1,FALSE)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VLOOKUP(B2498,Kodai_priem!$D$4:$D$564,1,FALSE)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VLOOKUP(B2499,Kodai_priem!$D$4:$D$564,1,FALSE)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VLOOKUP(B2500,Kodai_priem!$D$4:$D$564,1,FALSE)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VLOOKUP(B2501,Kodai_priem!$D$4:$D$564,1,FALSE)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VLOOKUP(B2502,Kodai_priem!$D$4:$D$564,1,FALSE)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VLOOKUP(B2503,Kodai_priem!$D$4:$D$564,1,FALSE)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VLOOKUP(B2504,Kodai_priem!$D$4:$D$564,1,FALSE)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VLOOKUP(B2505,Kodai_priem!$D$4:$D$564,1,FALSE)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3" t="str">
        <f t="shared" si="403"/>
        <v/>
      </c>
      <c r="D2506" s="113" t="e">
        <f>VLOOKUP(C2506,Kodai_VVG!$C$4:$C$52,1,FALSE)</f>
        <v>#N/A</v>
      </c>
      <c r="E2506" s="113" t="e">
        <f>VLOOKUP(B2506,Kodai_priem!$D$4:$D$564,1,FALSE)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3" t="str">
        <f t="shared" si="403"/>
        <v/>
      </c>
      <c r="D2507" s="113" t="e">
        <f>VLOOKUP(C2507,Kodai_VVG!$C$4:$C$52,1,FALSE)</f>
        <v>#N/A</v>
      </c>
      <c r="E2507" s="113" t="e">
        <f>VLOOKUP(B2507,Kodai_priem!$D$4:$D$564,1,FALSE)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3" t="str">
        <f t="shared" si="403"/>
        <v/>
      </c>
      <c r="D2508" s="113" t="e">
        <f>VLOOKUP(C2508,Kodai_VVG!$C$4:$C$52,1,FALSE)</f>
        <v>#N/A</v>
      </c>
      <c r="E2508" s="113" t="e">
        <f>VLOOKUP(B2508,Kodai_priem!$D$4:$D$564,1,FALSE)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3" t="str">
        <f t="shared" si="403"/>
        <v/>
      </c>
      <c r="D2509" s="113" t="e">
        <f>VLOOKUP(C2509,Kodai_VVG!$C$4:$C$52,1,FALSE)</f>
        <v>#N/A</v>
      </c>
      <c r="E2509" s="113" t="e">
        <f>VLOOKUP(B2509,Kodai_priem!$D$4:$D$564,1,FALSE)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3" t="str">
        <f t="shared" si="403"/>
        <v/>
      </c>
      <c r="D2510" s="113" t="e">
        <f>VLOOKUP(C2510,Kodai_VVG!$C$4:$C$52,1,FALSE)</f>
        <v>#N/A</v>
      </c>
      <c r="E2510" s="113" t="e">
        <f>VLOOKUP(B2510,Kodai_priem!$D$4:$D$564,1,FALSE)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VLOOKUP(B2511,Kodai_priem!$D$4:$D$564,1,FALSE)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VLOOKUP(B2512,Kodai_priem!$D$4:$D$564,1,FALSE)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VLOOKUP(B2513,Kodai_priem!$D$4:$D$564,1,FALSE)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VLOOKUP(B2514,Kodai_priem!$D$4:$D$564,1,FALSE)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VLOOKUP(B2515,Kodai_priem!$D$4:$D$564,1,FALSE)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3" t="str">
        <f t="shared" si="403"/>
        <v/>
      </c>
      <c r="D2516" s="113" t="e">
        <f>VLOOKUP(C2516,Kodai_VVG!$C$4:$C$52,1,FALSE)</f>
        <v>#N/A</v>
      </c>
      <c r="E2516" s="113" t="e">
        <f>VLOOKUP(B2516,Kodai_priem!$D$4:$D$564,1,FALSE)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3" t="str">
        <f t="shared" si="403"/>
        <v/>
      </c>
      <c r="D2517" s="113" t="e">
        <f>VLOOKUP(C2517,Kodai_VVG!$C$4:$C$52,1,FALSE)</f>
        <v>#N/A</v>
      </c>
      <c r="E2517" s="113" t="e">
        <f>VLOOKUP(B2517,Kodai_priem!$D$4:$D$564,1,FALSE)</f>
        <v>#N/A</v>
      </c>
      <c r="F2517" s="115"/>
      <c r="G2517" s="115"/>
      <c r="H2517" s="39"/>
      <c r="I2517" s="115"/>
      <c r="J2517" s="115"/>
      <c r="K2517" s="115"/>
      <c r="L2517" s="115"/>
      <c r="M2517" s="115"/>
      <c r="N2517" s="116"/>
      <c r="O2517" s="117"/>
      <c r="P2517" s="118"/>
      <c r="Q2517" s="115"/>
      <c r="R2517" s="115"/>
      <c r="S2517" s="117" t="str">
        <f t="shared" si="408"/>
        <v>nepildyti</v>
      </c>
      <c r="T2517" s="114" t="str">
        <f t="shared" si="408"/>
        <v>nepildyti</v>
      </c>
      <c r="U2517" s="115"/>
      <c r="V2517" s="115"/>
      <c r="W2517" s="116"/>
      <c r="X2517" s="153"/>
      <c r="Y2517" s="153"/>
      <c r="Z2517" s="153"/>
      <c r="AA2517" s="115"/>
      <c r="AB2517" s="115"/>
      <c r="AC2517" s="115"/>
      <c r="AD2517" s="115"/>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3" t="str">
        <f t="shared" si="403"/>
        <v/>
      </c>
      <c r="D2518" s="113" t="e">
        <f>VLOOKUP(C2518,Kodai_VVG!$C$4:$C$52,1,FALSE)</f>
        <v>#N/A</v>
      </c>
      <c r="E2518" s="113" t="e">
        <f>VLOOKUP(B2518,Kodai_priem!$D$4:$D$564,1,FALSE)</f>
        <v>#N/A</v>
      </c>
      <c r="F2518" s="115"/>
      <c r="G2518" s="115"/>
      <c r="H2518" s="39"/>
      <c r="I2518" s="115"/>
      <c r="J2518" s="115"/>
      <c r="K2518" s="115"/>
      <c r="L2518" s="115"/>
      <c r="M2518" s="115"/>
      <c r="N2518" s="116"/>
      <c r="O2518" s="117"/>
      <c r="P2518" s="118"/>
      <c r="Q2518" s="115"/>
      <c r="R2518" s="115"/>
      <c r="S2518" s="117" t="str">
        <f t="shared" si="408"/>
        <v>nepildyti</v>
      </c>
      <c r="T2518" s="114" t="str">
        <f t="shared" si="408"/>
        <v>nepildyti</v>
      </c>
      <c r="U2518" s="115"/>
      <c r="V2518" s="115"/>
      <c r="W2518" s="116"/>
      <c r="X2518" s="153"/>
      <c r="Y2518" s="153"/>
      <c r="Z2518" s="153"/>
      <c r="AA2518" s="115"/>
      <c r="AB2518" s="115"/>
      <c r="AC2518" s="115"/>
      <c r="AD2518" s="115"/>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3" t="str">
        <f t="shared" si="403"/>
        <v/>
      </c>
      <c r="D2519" s="113" t="e">
        <f>VLOOKUP(C2519,Kodai_VVG!$C$4:$C$52,1,FALSE)</f>
        <v>#N/A</v>
      </c>
      <c r="E2519" s="113" t="e">
        <f>VLOOKUP(B2519,Kodai_priem!$D$4:$D$564,1,FALSE)</f>
        <v>#N/A</v>
      </c>
      <c r="F2519" s="115"/>
      <c r="G2519" s="115"/>
      <c r="H2519" s="39"/>
      <c r="I2519" s="115"/>
      <c r="J2519" s="115"/>
      <c r="K2519" s="115"/>
      <c r="L2519" s="115"/>
      <c r="M2519" s="115"/>
      <c r="N2519" s="116"/>
      <c r="O2519" s="117"/>
      <c r="P2519" s="118"/>
      <c r="Q2519" s="115"/>
      <c r="R2519" s="115"/>
      <c r="S2519" s="117" t="str">
        <f t="shared" si="408"/>
        <v>nepildyti</v>
      </c>
      <c r="T2519" s="114" t="str">
        <f t="shared" si="408"/>
        <v>nepildyti</v>
      </c>
      <c r="U2519" s="115"/>
      <c r="V2519" s="115"/>
      <c r="W2519" s="116"/>
      <c r="X2519" s="153"/>
      <c r="Y2519" s="153"/>
      <c r="Z2519" s="153"/>
      <c r="AA2519" s="115"/>
      <c r="AB2519" s="115"/>
      <c r="AC2519" s="115"/>
      <c r="AD2519" s="115"/>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3" t="str">
        <f t="shared" ref="C2520:C2583" si="413">LEFT(K2520,4)</f>
        <v/>
      </c>
      <c r="D2520" s="113" t="e">
        <f>VLOOKUP(C2520,Kodai_VVG!$C$4:$C$52,1,FALSE)</f>
        <v>#N/A</v>
      </c>
      <c r="E2520" s="113" t="e">
        <f>VLOOKUP(B2520,Kodai_priem!$D$4:$D$564,1,FALSE)</f>
        <v>#N/A</v>
      </c>
      <c r="F2520" s="115"/>
      <c r="G2520" s="115"/>
      <c r="H2520" s="39"/>
      <c r="I2520" s="115"/>
      <c r="J2520" s="115"/>
      <c r="K2520" s="115"/>
      <c r="L2520" s="115"/>
      <c r="M2520" s="115"/>
      <c r="N2520" s="116"/>
      <c r="O2520" s="117"/>
      <c r="P2520" s="118"/>
      <c r="Q2520" s="115"/>
      <c r="R2520" s="115"/>
      <c r="S2520" s="117" t="str">
        <f t="shared" si="408"/>
        <v>nepildyti</v>
      </c>
      <c r="T2520" s="114" t="str">
        <f t="shared" si="408"/>
        <v>nepildyti</v>
      </c>
      <c r="U2520" s="115"/>
      <c r="V2520" s="115"/>
      <c r="W2520" s="116"/>
      <c r="X2520" s="153"/>
      <c r="Y2520" s="153"/>
      <c r="Z2520" s="153"/>
      <c r="AA2520" s="115"/>
      <c r="AB2520" s="115"/>
      <c r="AC2520" s="115"/>
      <c r="AD2520" s="115"/>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VLOOKUP(B2521,Kodai_priem!$D$4:$D$564,1,FALSE)</f>
        <v>#N/A</v>
      </c>
      <c r="F2521" s="115"/>
      <c r="G2521" s="115"/>
      <c r="H2521" s="39"/>
      <c r="I2521" s="115"/>
      <c r="J2521" s="115"/>
      <c r="K2521" s="115"/>
      <c r="L2521" s="115"/>
      <c r="M2521" s="115"/>
      <c r="N2521" s="116"/>
      <c r="O2521" s="117"/>
      <c r="P2521" s="118"/>
      <c r="Q2521" s="115"/>
      <c r="R2521" s="115"/>
      <c r="S2521" s="117" t="str">
        <f t="shared" ref="S2521:T2584" si="418">IF($R2521="fizinis asmuo","užpildykite","nepildyti")</f>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VLOOKUP(B2522,Kodai_priem!$D$4:$D$564,1,FALSE)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VLOOKUP(B2523,Kodai_priem!$D$4:$D$564,1,FALSE)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VLOOKUP(B2524,Kodai_priem!$D$4:$D$564,1,FALSE)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VLOOKUP(B2525,Kodai_priem!$D$4:$D$564,1,FALSE)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VLOOKUP(B2526,Kodai_priem!$D$4:$D$564,1,FALSE)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VLOOKUP(B2527,Kodai_priem!$D$4:$D$564,1,FALSE)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VLOOKUP(B2528,Kodai_priem!$D$4:$D$564,1,FALSE)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VLOOKUP(B2529,Kodai_priem!$D$4:$D$564,1,FALSE)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VLOOKUP(B2530,Kodai_priem!$D$4:$D$564,1,FALSE)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VLOOKUP(B2531,Kodai_priem!$D$4:$D$564,1,FALSE)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VLOOKUP(B2532,Kodai_priem!$D$4:$D$564,1,FALSE)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VLOOKUP(B2533,Kodai_priem!$D$4:$D$564,1,FALSE)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VLOOKUP(B2534,Kodai_priem!$D$4:$D$564,1,FALSE)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VLOOKUP(B2535,Kodai_priem!$D$4:$D$564,1,FALSE)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VLOOKUP(B2536,Kodai_priem!$D$4:$D$564,1,FALSE)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VLOOKUP(B2537,Kodai_priem!$D$4:$D$564,1,FALSE)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VLOOKUP(B2538,Kodai_priem!$D$4:$D$564,1,FALSE)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VLOOKUP(B2539,Kodai_priem!$D$4:$D$564,1,FALSE)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VLOOKUP(B2540,Kodai_priem!$D$4:$D$564,1,FALSE)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VLOOKUP(B2541,Kodai_priem!$D$4:$D$564,1,FALSE)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VLOOKUP(B2542,Kodai_priem!$D$4:$D$564,1,FALSE)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VLOOKUP(B2543,Kodai_priem!$D$4:$D$564,1,FALSE)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VLOOKUP(B2544,Kodai_priem!$D$4:$D$564,1,FALSE)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VLOOKUP(B2545,Kodai_priem!$D$4:$D$564,1,FALSE)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VLOOKUP(B2546,Kodai_priem!$D$4:$D$564,1,FALSE)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VLOOKUP(B2547,Kodai_priem!$D$4:$D$564,1,FALSE)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VLOOKUP(B2548,Kodai_priem!$D$4:$D$564,1,FALSE)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VLOOKUP(B2549,Kodai_priem!$D$4:$D$564,1,FALSE)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VLOOKUP(B2550,Kodai_priem!$D$4:$D$564,1,FALSE)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VLOOKUP(B2551,Kodai_priem!$D$4:$D$564,1,FALSE)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VLOOKUP(B2552,Kodai_priem!$D$4:$D$564,1,FALSE)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VLOOKUP(B2553,Kodai_priem!$D$4:$D$564,1,FALSE)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VLOOKUP(B2554,Kodai_priem!$D$4:$D$564,1,FALSE)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VLOOKUP(B2555,Kodai_priem!$D$4:$D$564,1,FALSE)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VLOOKUP(B2556,Kodai_priem!$D$4:$D$564,1,FALSE)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VLOOKUP(B2557,Kodai_priem!$D$4:$D$564,1,FALSE)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VLOOKUP(B2558,Kodai_priem!$D$4:$D$564,1,FALSE)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VLOOKUP(B2559,Kodai_priem!$D$4:$D$564,1,FALSE)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VLOOKUP(B2560,Kodai_priem!$D$4:$D$564,1,FALSE)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VLOOKUP(B2561,Kodai_priem!$D$4:$D$564,1,FALSE)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VLOOKUP(B2562,Kodai_priem!$D$4:$D$564,1,FALSE)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VLOOKUP(B2563,Kodai_priem!$D$4:$D$564,1,FALSE)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VLOOKUP(B2564,Kodai_priem!$D$4:$D$564,1,FALSE)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VLOOKUP(B2565,Kodai_priem!$D$4:$D$564,1,FALSE)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VLOOKUP(B2566,Kodai_priem!$D$4:$D$564,1,FALSE)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VLOOKUP(B2567,Kodai_priem!$D$4:$D$564,1,FALSE)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VLOOKUP(B2568,Kodai_priem!$D$4:$D$564,1,FALSE)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VLOOKUP(B2569,Kodai_priem!$D$4:$D$564,1,FALSE)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3" t="str">
        <f t="shared" si="413"/>
        <v/>
      </c>
      <c r="D2570" s="113" t="e">
        <f>VLOOKUP(C2570,Kodai_VVG!$C$4:$C$52,1,FALSE)</f>
        <v>#N/A</v>
      </c>
      <c r="E2570" s="113" t="e">
        <f>VLOOKUP(B2570,Kodai_priem!$D$4:$D$564,1,FALSE)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3" t="str">
        <f t="shared" si="413"/>
        <v/>
      </c>
      <c r="D2571" s="113" t="e">
        <f>VLOOKUP(C2571,Kodai_VVG!$C$4:$C$52,1,FALSE)</f>
        <v>#N/A</v>
      </c>
      <c r="E2571" s="113" t="e">
        <f>VLOOKUP(B2571,Kodai_priem!$D$4:$D$564,1,FALSE)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3" t="str">
        <f t="shared" si="413"/>
        <v/>
      </c>
      <c r="D2572" s="113" t="e">
        <f>VLOOKUP(C2572,Kodai_VVG!$C$4:$C$52,1,FALSE)</f>
        <v>#N/A</v>
      </c>
      <c r="E2572" s="113" t="e">
        <f>VLOOKUP(B2572,Kodai_priem!$D$4:$D$564,1,FALSE)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3" t="str">
        <f t="shared" si="413"/>
        <v/>
      </c>
      <c r="D2573" s="113" t="e">
        <f>VLOOKUP(C2573,Kodai_VVG!$C$4:$C$52,1,FALSE)</f>
        <v>#N/A</v>
      </c>
      <c r="E2573" s="113" t="e">
        <f>VLOOKUP(B2573,Kodai_priem!$D$4:$D$564,1,FALSE)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3" t="str">
        <f t="shared" si="413"/>
        <v/>
      </c>
      <c r="D2574" s="113" t="e">
        <f>VLOOKUP(C2574,Kodai_VVG!$C$4:$C$52,1,FALSE)</f>
        <v>#N/A</v>
      </c>
      <c r="E2574" s="113" t="e">
        <f>VLOOKUP(B2574,Kodai_priem!$D$4:$D$564,1,FALSE)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VLOOKUP(B2575,Kodai_priem!$D$4:$D$564,1,FALSE)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VLOOKUP(B2576,Kodai_priem!$D$4:$D$564,1,FALSE)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VLOOKUP(B2577,Kodai_priem!$D$4:$D$564,1,FALSE)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VLOOKUP(B2578,Kodai_priem!$D$4:$D$564,1,FALSE)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VLOOKUP(B2579,Kodai_priem!$D$4:$D$564,1,FALSE)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3" t="str">
        <f t="shared" si="413"/>
        <v/>
      </c>
      <c r="D2580" s="113" t="e">
        <f>VLOOKUP(C2580,Kodai_VVG!$C$4:$C$52,1,FALSE)</f>
        <v>#N/A</v>
      </c>
      <c r="E2580" s="113" t="e">
        <f>VLOOKUP(B2580,Kodai_priem!$D$4:$D$564,1,FALSE)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3" t="str">
        <f t="shared" si="413"/>
        <v/>
      </c>
      <c r="D2581" s="113" t="e">
        <f>VLOOKUP(C2581,Kodai_VVG!$C$4:$C$52,1,FALSE)</f>
        <v>#N/A</v>
      </c>
      <c r="E2581" s="113" t="e">
        <f>VLOOKUP(B2581,Kodai_priem!$D$4:$D$564,1,FALSE)</f>
        <v>#N/A</v>
      </c>
      <c r="F2581" s="115"/>
      <c r="G2581" s="115"/>
      <c r="H2581" s="39"/>
      <c r="I2581" s="115"/>
      <c r="J2581" s="115"/>
      <c r="K2581" s="115"/>
      <c r="L2581" s="115"/>
      <c r="M2581" s="115"/>
      <c r="N2581" s="116"/>
      <c r="O2581" s="117"/>
      <c r="P2581" s="118"/>
      <c r="Q2581" s="115"/>
      <c r="R2581" s="115"/>
      <c r="S2581" s="117" t="str">
        <f t="shared" si="418"/>
        <v>nepildyti</v>
      </c>
      <c r="T2581" s="114" t="str">
        <f t="shared" si="418"/>
        <v>nepildyti</v>
      </c>
      <c r="U2581" s="115"/>
      <c r="V2581" s="115"/>
      <c r="W2581" s="116"/>
      <c r="X2581" s="153"/>
      <c r="Y2581" s="153"/>
      <c r="Z2581" s="153"/>
      <c r="AA2581" s="115"/>
      <c r="AB2581" s="115"/>
      <c r="AC2581" s="115"/>
      <c r="AD2581" s="115"/>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3" t="str">
        <f t="shared" si="413"/>
        <v/>
      </c>
      <c r="D2582" s="113" t="e">
        <f>VLOOKUP(C2582,Kodai_VVG!$C$4:$C$52,1,FALSE)</f>
        <v>#N/A</v>
      </c>
      <c r="E2582" s="113" t="e">
        <f>VLOOKUP(B2582,Kodai_priem!$D$4:$D$564,1,FALSE)</f>
        <v>#N/A</v>
      </c>
      <c r="F2582" s="115"/>
      <c r="G2582" s="115"/>
      <c r="H2582" s="39"/>
      <c r="I2582" s="115"/>
      <c r="J2582" s="115"/>
      <c r="K2582" s="115"/>
      <c r="L2582" s="115"/>
      <c r="M2582" s="115"/>
      <c r="N2582" s="116"/>
      <c r="O2582" s="117"/>
      <c r="P2582" s="118"/>
      <c r="Q2582" s="115"/>
      <c r="R2582" s="115"/>
      <c r="S2582" s="117" t="str">
        <f t="shared" si="418"/>
        <v>nepildyti</v>
      </c>
      <c r="T2582" s="114" t="str">
        <f t="shared" si="418"/>
        <v>nepildyti</v>
      </c>
      <c r="U2582" s="115"/>
      <c r="V2582" s="115"/>
      <c r="W2582" s="116"/>
      <c r="X2582" s="153"/>
      <c r="Y2582" s="153"/>
      <c r="Z2582" s="153"/>
      <c r="AA2582" s="115"/>
      <c r="AB2582" s="115"/>
      <c r="AC2582" s="115"/>
      <c r="AD2582" s="115"/>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3" t="str">
        <f t="shared" si="413"/>
        <v/>
      </c>
      <c r="D2583" s="113" t="e">
        <f>VLOOKUP(C2583,Kodai_VVG!$C$4:$C$52,1,FALSE)</f>
        <v>#N/A</v>
      </c>
      <c r="E2583" s="113" t="e">
        <f>VLOOKUP(B2583,Kodai_priem!$D$4:$D$564,1,FALSE)</f>
        <v>#N/A</v>
      </c>
      <c r="F2583" s="115"/>
      <c r="G2583" s="115"/>
      <c r="H2583" s="39"/>
      <c r="I2583" s="115"/>
      <c r="J2583" s="115"/>
      <c r="K2583" s="115"/>
      <c r="L2583" s="115"/>
      <c r="M2583" s="115"/>
      <c r="N2583" s="116"/>
      <c r="O2583" s="117"/>
      <c r="P2583" s="118"/>
      <c r="Q2583" s="115"/>
      <c r="R2583" s="115"/>
      <c r="S2583" s="117" t="str">
        <f t="shared" si="418"/>
        <v>nepildyti</v>
      </c>
      <c r="T2583" s="114" t="str">
        <f t="shared" si="418"/>
        <v>nepildyti</v>
      </c>
      <c r="U2583" s="115"/>
      <c r="V2583" s="115"/>
      <c r="W2583" s="116"/>
      <c r="X2583" s="153"/>
      <c r="Y2583" s="153"/>
      <c r="Z2583" s="153"/>
      <c r="AA2583" s="115"/>
      <c r="AB2583" s="115"/>
      <c r="AC2583" s="115"/>
      <c r="AD2583" s="115"/>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3" t="str">
        <f t="shared" ref="C2584:C2647" si="423">LEFT(K2584,4)</f>
        <v/>
      </c>
      <c r="D2584" s="113" t="e">
        <f>VLOOKUP(C2584,Kodai_VVG!$C$4:$C$52,1,FALSE)</f>
        <v>#N/A</v>
      </c>
      <c r="E2584" s="113" t="e">
        <f>VLOOKUP(B2584,Kodai_priem!$D$4:$D$564,1,FALSE)</f>
        <v>#N/A</v>
      </c>
      <c r="F2584" s="115"/>
      <c r="G2584" s="115"/>
      <c r="H2584" s="39"/>
      <c r="I2584" s="115"/>
      <c r="J2584" s="115"/>
      <c r="K2584" s="115"/>
      <c r="L2584" s="115"/>
      <c r="M2584" s="115"/>
      <c r="N2584" s="116"/>
      <c r="O2584" s="117"/>
      <c r="P2584" s="118"/>
      <c r="Q2584" s="115"/>
      <c r="R2584" s="115"/>
      <c r="S2584" s="117" t="str">
        <f t="shared" si="418"/>
        <v>nepildyti</v>
      </c>
      <c r="T2584" s="114" t="str">
        <f t="shared" si="418"/>
        <v>nepildyti</v>
      </c>
      <c r="U2584" s="115"/>
      <c r="V2584" s="115"/>
      <c r="W2584" s="116"/>
      <c r="X2584" s="153"/>
      <c r="Y2584" s="153"/>
      <c r="Z2584" s="153"/>
      <c r="AA2584" s="115"/>
      <c r="AB2584" s="115"/>
      <c r="AC2584" s="115"/>
      <c r="AD2584" s="115"/>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VLOOKUP(B2585,Kodai_priem!$D$4:$D$564,1,FALSE)</f>
        <v>#N/A</v>
      </c>
      <c r="F2585" s="115"/>
      <c r="G2585" s="115"/>
      <c r="H2585" s="39"/>
      <c r="I2585" s="115"/>
      <c r="J2585" s="115"/>
      <c r="K2585" s="115"/>
      <c r="L2585" s="115"/>
      <c r="M2585" s="115"/>
      <c r="N2585" s="116"/>
      <c r="O2585" s="117"/>
      <c r="P2585" s="118"/>
      <c r="Q2585" s="115"/>
      <c r="R2585" s="115"/>
      <c r="S2585" s="117" t="str">
        <f t="shared" ref="S2585:T2648" si="428">IF($R2585="fizinis asmuo","užpildykite","nepildyti")</f>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VLOOKUP(B2586,Kodai_priem!$D$4:$D$564,1,FALSE)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VLOOKUP(B2587,Kodai_priem!$D$4:$D$564,1,FALSE)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VLOOKUP(B2588,Kodai_priem!$D$4:$D$564,1,FALSE)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VLOOKUP(B2589,Kodai_priem!$D$4:$D$564,1,FALSE)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VLOOKUP(B2590,Kodai_priem!$D$4:$D$564,1,FALSE)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VLOOKUP(B2591,Kodai_priem!$D$4:$D$564,1,FALSE)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VLOOKUP(B2592,Kodai_priem!$D$4:$D$564,1,FALSE)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VLOOKUP(B2593,Kodai_priem!$D$4:$D$564,1,FALSE)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VLOOKUP(B2594,Kodai_priem!$D$4:$D$564,1,FALSE)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VLOOKUP(B2595,Kodai_priem!$D$4:$D$564,1,FALSE)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VLOOKUP(B2596,Kodai_priem!$D$4:$D$564,1,FALSE)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VLOOKUP(B2597,Kodai_priem!$D$4:$D$564,1,FALSE)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VLOOKUP(B2598,Kodai_priem!$D$4:$D$564,1,FALSE)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VLOOKUP(B2599,Kodai_priem!$D$4:$D$564,1,FALSE)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VLOOKUP(B2600,Kodai_priem!$D$4:$D$564,1,FALSE)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VLOOKUP(B2601,Kodai_priem!$D$4:$D$564,1,FALSE)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VLOOKUP(B2602,Kodai_priem!$D$4:$D$564,1,FALSE)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VLOOKUP(B2603,Kodai_priem!$D$4:$D$564,1,FALSE)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VLOOKUP(B2604,Kodai_priem!$D$4:$D$564,1,FALSE)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VLOOKUP(B2605,Kodai_priem!$D$4:$D$564,1,FALSE)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VLOOKUP(B2606,Kodai_priem!$D$4:$D$564,1,FALSE)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VLOOKUP(B2607,Kodai_priem!$D$4:$D$564,1,FALSE)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VLOOKUP(B2608,Kodai_priem!$D$4:$D$564,1,FALSE)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VLOOKUP(B2609,Kodai_priem!$D$4:$D$564,1,FALSE)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VLOOKUP(B2610,Kodai_priem!$D$4:$D$564,1,FALSE)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VLOOKUP(B2611,Kodai_priem!$D$4:$D$564,1,FALSE)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VLOOKUP(B2612,Kodai_priem!$D$4:$D$564,1,FALSE)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VLOOKUP(B2613,Kodai_priem!$D$4:$D$564,1,FALSE)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VLOOKUP(B2614,Kodai_priem!$D$4:$D$564,1,FALSE)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VLOOKUP(B2615,Kodai_priem!$D$4:$D$564,1,FALSE)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VLOOKUP(B2616,Kodai_priem!$D$4:$D$564,1,FALSE)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VLOOKUP(B2617,Kodai_priem!$D$4:$D$564,1,FALSE)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VLOOKUP(B2618,Kodai_priem!$D$4:$D$564,1,FALSE)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VLOOKUP(B2619,Kodai_priem!$D$4:$D$564,1,FALSE)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VLOOKUP(B2620,Kodai_priem!$D$4:$D$564,1,FALSE)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VLOOKUP(B2621,Kodai_priem!$D$4:$D$564,1,FALSE)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VLOOKUP(B2622,Kodai_priem!$D$4:$D$564,1,FALSE)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VLOOKUP(B2623,Kodai_priem!$D$4:$D$564,1,FALSE)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VLOOKUP(B2624,Kodai_priem!$D$4:$D$564,1,FALSE)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VLOOKUP(B2625,Kodai_priem!$D$4:$D$564,1,FALSE)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VLOOKUP(B2626,Kodai_priem!$D$4:$D$564,1,FALSE)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VLOOKUP(B2627,Kodai_priem!$D$4:$D$564,1,FALSE)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VLOOKUP(B2628,Kodai_priem!$D$4:$D$564,1,FALSE)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VLOOKUP(B2629,Kodai_priem!$D$4:$D$564,1,FALSE)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VLOOKUP(B2630,Kodai_priem!$D$4:$D$564,1,FALSE)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VLOOKUP(B2631,Kodai_priem!$D$4:$D$564,1,FALSE)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VLOOKUP(B2632,Kodai_priem!$D$4:$D$564,1,FALSE)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VLOOKUP(B2633,Kodai_priem!$D$4:$D$564,1,FALSE)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3" t="str">
        <f t="shared" si="423"/>
        <v/>
      </c>
      <c r="D2634" s="113" t="e">
        <f>VLOOKUP(C2634,Kodai_VVG!$C$4:$C$52,1,FALSE)</f>
        <v>#N/A</v>
      </c>
      <c r="E2634" s="113" t="e">
        <f>VLOOKUP(B2634,Kodai_priem!$D$4:$D$564,1,FALSE)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3" t="str">
        <f t="shared" si="423"/>
        <v/>
      </c>
      <c r="D2635" s="113" t="e">
        <f>VLOOKUP(C2635,Kodai_VVG!$C$4:$C$52,1,FALSE)</f>
        <v>#N/A</v>
      </c>
      <c r="E2635" s="113" t="e">
        <f>VLOOKUP(B2635,Kodai_priem!$D$4:$D$564,1,FALSE)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3" t="str">
        <f t="shared" si="423"/>
        <v/>
      </c>
      <c r="D2636" s="113" t="e">
        <f>VLOOKUP(C2636,Kodai_VVG!$C$4:$C$52,1,FALSE)</f>
        <v>#N/A</v>
      </c>
      <c r="E2636" s="113" t="e">
        <f>VLOOKUP(B2636,Kodai_priem!$D$4:$D$564,1,FALSE)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3" t="str">
        <f t="shared" si="423"/>
        <v/>
      </c>
      <c r="D2637" s="113" t="e">
        <f>VLOOKUP(C2637,Kodai_VVG!$C$4:$C$52,1,FALSE)</f>
        <v>#N/A</v>
      </c>
      <c r="E2637" s="113" t="e">
        <f>VLOOKUP(B2637,Kodai_priem!$D$4:$D$564,1,FALSE)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3" t="str">
        <f t="shared" si="423"/>
        <v/>
      </c>
      <c r="D2638" s="113" t="e">
        <f>VLOOKUP(C2638,Kodai_VVG!$C$4:$C$52,1,FALSE)</f>
        <v>#N/A</v>
      </c>
      <c r="E2638" s="113" t="e">
        <f>VLOOKUP(B2638,Kodai_priem!$D$4:$D$564,1,FALSE)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VLOOKUP(B2639,Kodai_priem!$D$4:$D$564,1,FALSE)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VLOOKUP(B2640,Kodai_priem!$D$4:$D$564,1,FALSE)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VLOOKUP(B2641,Kodai_priem!$D$4:$D$564,1,FALSE)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VLOOKUP(B2642,Kodai_priem!$D$4:$D$564,1,FALSE)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VLOOKUP(B2643,Kodai_priem!$D$4:$D$564,1,FALSE)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3" t="str">
        <f t="shared" si="423"/>
        <v/>
      </c>
      <c r="D2644" s="113" t="e">
        <f>VLOOKUP(C2644,Kodai_VVG!$C$4:$C$52,1,FALSE)</f>
        <v>#N/A</v>
      </c>
      <c r="E2644" s="113" t="e">
        <f>VLOOKUP(B2644,Kodai_priem!$D$4:$D$564,1,FALSE)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3" t="str">
        <f t="shared" si="423"/>
        <v/>
      </c>
      <c r="D2645" s="113" t="e">
        <f>VLOOKUP(C2645,Kodai_VVG!$C$4:$C$52,1,FALSE)</f>
        <v>#N/A</v>
      </c>
      <c r="E2645" s="113" t="e">
        <f>VLOOKUP(B2645,Kodai_priem!$D$4:$D$564,1,FALSE)</f>
        <v>#N/A</v>
      </c>
      <c r="F2645" s="115"/>
      <c r="G2645" s="115"/>
      <c r="H2645" s="39"/>
      <c r="I2645" s="115"/>
      <c r="J2645" s="115"/>
      <c r="K2645" s="115"/>
      <c r="L2645" s="115"/>
      <c r="M2645" s="115"/>
      <c r="N2645" s="116"/>
      <c r="O2645" s="117"/>
      <c r="P2645" s="118"/>
      <c r="Q2645" s="115"/>
      <c r="R2645" s="115"/>
      <c r="S2645" s="117" t="str">
        <f t="shared" si="428"/>
        <v>nepildyti</v>
      </c>
      <c r="T2645" s="114" t="str">
        <f t="shared" si="428"/>
        <v>nepildyti</v>
      </c>
      <c r="U2645" s="115"/>
      <c r="V2645" s="115"/>
      <c r="W2645" s="116"/>
      <c r="X2645" s="153"/>
      <c r="Y2645" s="153"/>
      <c r="Z2645" s="153"/>
      <c r="AA2645" s="115"/>
      <c r="AB2645" s="115"/>
      <c r="AC2645" s="115"/>
      <c r="AD2645" s="115"/>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3" t="str">
        <f t="shared" si="423"/>
        <v/>
      </c>
      <c r="D2646" s="113" t="e">
        <f>VLOOKUP(C2646,Kodai_VVG!$C$4:$C$52,1,FALSE)</f>
        <v>#N/A</v>
      </c>
      <c r="E2646" s="113" t="e">
        <f>VLOOKUP(B2646,Kodai_priem!$D$4:$D$564,1,FALSE)</f>
        <v>#N/A</v>
      </c>
      <c r="F2646" s="115"/>
      <c r="G2646" s="115"/>
      <c r="H2646" s="39"/>
      <c r="I2646" s="115"/>
      <c r="J2646" s="115"/>
      <c r="K2646" s="115"/>
      <c r="L2646" s="115"/>
      <c r="M2646" s="115"/>
      <c r="N2646" s="116"/>
      <c r="O2646" s="117"/>
      <c r="P2646" s="118"/>
      <c r="Q2646" s="115"/>
      <c r="R2646" s="115"/>
      <c r="S2646" s="117" t="str">
        <f t="shared" si="428"/>
        <v>nepildyti</v>
      </c>
      <c r="T2646" s="114" t="str">
        <f t="shared" si="428"/>
        <v>nepildyti</v>
      </c>
      <c r="U2646" s="115"/>
      <c r="V2646" s="115"/>
      <c r="W2646" s="116"/>
      <c r="X2646" s="153"/>
      <c r="Y2646" s="153"/>
      <c r="Z2646" s="153"/>
      <c r="AA2646" s="115"/>
      <c r="AB2646" s="115"/>
      <c r="AC2646" s="115"/>
      <c r="AD2646" s="115"/>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3" t="str">
        <f t="shared" si="423"/>
        <v/>
      </c>
      <c r="D2647" s="113" t="e">
        <f>VLOOKUP(C2647,Kodai_VVG!$C$4:$C$52,1,FALSE)</f>
        <v>#N/A</v>
      </c>
      <c r="E2647" s="113" t="e">
        <f>VLOOKUP(B2647,Kodai_priem!$D$4:$D$564,1,FALSE)</f>
        <v>#N/A</v>
      </c>
      <c r="F2647" s="115"/>
      <c r="G2647" s="115"/>
      <c r="H2647" s="39"/>
      <c r="I2647" s="115"/>
      <c r="J2647" s="115"/>
      <c r="K2647" s="115"/>
      <c r="L2647" s="115"/>
      <c r="M2647" s="115"/>
      <c r="N2647" s="116"/>
      <c r="O2647" s="117"/>
      <c r="P2647" s="118"/>
      <c r="Q2647" s="115"/>
      <c r="R2647" s="115"/>
      <c r="S2647" s="117" t="str">
        <f t="shared" si="428"/>
        <v>nepildyti</v>
      </c>
      <c r="T2647" s="114" t="str">
        <f t="shared" si="428"/>
        <v>nepildyti</v>
      </c>
      <c r="U2647" s="115"/>
      <c r="V2647" s="115"/>
      <c r="W2647" s="116"/>
      <c r="X2647" s="153"/>
      <c r="Y2647" s="153"/>
      <c r="Z2647" s="153"/>
      <c r="AA2647" s="115"/>
      <c r="AB2647" s="115"/>
      <c r="AC2647" s="115"/>
      <c r="AD2647" s="115"/>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3" t="str">
        <f t="shared" ref="C2648:C2711" si="433">LEFT(K2648,4)</f>
        <v/>
      </c>
      <c r="D2648" s="113" t="e">
        <f>VLOOKUP(C2648,Kodai_VVG!$C$4:$C$52,1,FALSE)</f>
        <v>#N/A</v>
      </c>
      <c r="E2648" s="113" t="e">
        <f>VLOOKUP(B2648,Kodai_priem!$D$4:$D$564,1,FALSE)</f>
        <v>#N/A</v>
      </c>
      <c r="F2648" s="115"/>
      <c r="G2648" s="115"/>
      <c r="H2648" s="39"/>
      <c r="I2648" s="115"/>
      <c r="J2648" s="115"/>
      <c r="K2648" s="115"/>
      <c r="L2648" s="115"/>
      <c r="M2648" s="115"/>
      <c r="N2648" s="116"/>
      <c r="O2648" s="117"/>
      <c r="P2648" s="118"/>
      <c r="Q2648" s="115"/>
      <c r="R2648" s="115"/>
      <c r="S2648" s="117" t="str">
        <f t="shared" si="428"/>
        <v>nepildyti</v>
      </c>
      <c r="T2648" s="114" t="str">
        <f t="shared" si="428"/>
        <v>nepildyti</v>
      </c>
      <c r="U2648" s="115"/>
      <c r="V2648" s="115"/>
      <c r="W2648" s="116"/>
      <c r="X2648" s="153"/>
      <c r="Y2648" s="153"/>
      <c r="Z2648" s="153"/>
      <c r="AA2648" s="115"/>
      <c r="AB2648" s="115"/>
      <c r="AC2648" s="115"/>
      <c r="AD2648" s="115"/>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VLOOKUP(B2649,Kodai_priem!$D$4:$D$564,1,FALSE)</f>
        <v>#N/A</v>
      </c>
      <c r="F2649" s="115"/>
      <c r="G2649" s="115"/>
      <c r="H2649" s="39"/>
      <c r="I2649" s="115"/>
      <c r="J2649" s="115"/>
      <c r="K2649" s="115"/>
      <c r="L2649" s="115"/>
      <c r="M2649" s="115"/>
      <c r="N2649" s="116"/>
      <c r="O2649" s="117"/>
      <c r="P2649" s="118"/>
      <c r="Q2649" s="115"/>
      <c r="R2649" s="115"/>
      <c r="S2649" s="117" t="str">
        <f t="shared" ref="S2649:T2712" si="438">IF($R2649="fizinis asmuo","užpildykite","nepildyti")</f>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VLOOKUP(B2650,Kodai_priem!$D$4:$D$564,1,FALSE)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VLOOKUP(B2651,Kodai_priem!$D$4:$D$564,1,FALSE)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VLOOKUP(B2652,Kodai_priem!$D$4:$D$564,1,FALSE)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VLOOKUP(B2653,Kodai_priem!$D$4:$D$564,1,FALSE)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VLOOKUP(B2654,Kodai_priem!$D$4:$D$564,1,FALSE)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VLOOKUP(B2655,Kodai_priem!$D$4:$D$564,1,FALSE)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VLOOKUP(B2656,Kodai_priem!$D$4:$D$564,1,FALSE)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VLOOKUP(B2657,Kodai_priem!$D$4:$D$564,1,FALSE)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VLOOKUP(B2658,Kodai_priem!$D$4:$D$564,1,FALSE)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VLOOKUP(B2659,Kodai_priem!$D$4:$D$564,1,FALSE)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VLOOKUP(B2660,Kodai_priem!$D$4:$D$564,1,FALSE)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VLOOKUP(B2661,Kodai_priem!$D$4:$D$564,1,FALSE)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VLOOKUP(B2662,Kodai_priem!$D$4:$D$564,1,FALSE)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VLOOKUP(B2663,Kodai_priem!$D$4:$D$564,1,FALSE)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VLOOKUP(B2664,Kodai_priem!$D$4:$D$564,1,FALSE)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VLOOKUP(B2665,Kodai_priem!$D$4:$D$564,1,FALSE)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VLOOKUP(B2666,Kodai_priem!$D$4:$D$564,1,FALSE)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VLOOKUP(B2667,Kodai_priem!$D$4:$D$564,1,FALSE)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VLOOKUP(B2668,Kodai_priem!$D$4:$D$564,1,FALSE)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VLOOKUP(B2669,Kodai_priem!$D$4:$D$564,1,FALSE)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VLOOKUP(B2670,Kodai_priem!$D$4:$D$564,1,FALSE)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VLOOKUP(B2671,Kodai_priem!$D$4:$D$564,1,FALSE)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VLOOKUP(B2672,Kodai_priem!$D$4:$D$564,1,FALSE)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VLOOKUP(B2673,Kodai_priem!$D$4:$D$564,1,FALSE)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VLOOKUP(B2674,Kodai_priem!$D$4:$D$564,1,FALSE)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VLOOKUP(B2675,Kodai_priem!$D$4:$D$564,1,FALSE)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VLOOKUP(B2676,Kodai_priem!$D$4:$D$564,1,FALSE)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VLOOKUP(B2677,Kodai_priem!$D$4:$D$564,1,FALSE)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VLOOKUP(B2678,Kodai_priem!$D$4:$D$564,1,FALSE)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VLOOKUP(B2679,Kodai_priem!$D$4:$D$564,1,FALSE)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VLOOKUP(B2680,Kodai_priem!$D$4:$D$564,1,FALSE)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VLOOKUP(B2681,Kodai_priem!$D$4:$D$564,1,FALSE)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VLOOKUP(B2682,Kodai_priem!$D$4:$D$564,1,FALSE)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VLOOKUP(B2683,Kodai_priem!$D$4:$D$564,1,FALSE)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VLOOKUP(B2684,Kodai_priem!$D$4:$D$564,1,FALSE)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VLOOKUP(B2685,Kodai_priem!$D$4:$D$564,1,FALSE)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VLOOKUP(B2686,Kodai_priem!$D$4:$D$564,1,FALSE)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VLOOKUP(B2687,Kodai_priem!$D$4:$D$564,1,FALSE)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VLOOKUP(B2688,Kodai_priem!$D$4:$D$564,1,FALSE)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VLOOKUP(B2689,Kodai_priem!$D$4:$D$564,1,FALSE)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VLOOKUP(B2690,Kodai_priem!$D$4:$D$564,1,FALSE)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VLOOKUP(B2691,Kodai_priem!$D$4:$D$564,1,FALSE)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VLOOKUP(B2692,Kodai_priem!$D$4:$D$564,1,FALSE)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VLOOKUP(B2693,Kodai_priem!$D$4:$D$564,1,FALSE)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VLOOKUP(B2694,Kodai_priem!$D$4:$D$564,1,FALSE)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VLOOKUP(B2695,Kodai_priem!$D$4:$D$564,1,FALSE)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VLOOKUP(B2696,Kodai_priem!$D$4:$D$564,1,FALSE)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VLOOKUP(B2697,Kodai_priem!$D$4:$D$564,1,FALSE)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3" t="str">
        <f t="shared" si="433"/>
        <v/>
      </c>
      <c r="D2698" s="113" t="e">
        <f>VLOOKUP(C2698,Kodai_VVG!$C$4:$C$52,1,FALSE)</f>
        <v>#N/A</v>
      </c>
      <c r="E2698" s="113" t="e">
        <f>VLOOKUP(B2698,Kodai_priem!$D$4:$D$564,1,FALSE)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3" t="str">
        <f t="shared" si="433"/>
        <v/>
      </c>
      <c r="D2699" s="113" t="e">
        <f>VLOOKUP(C2699,Kodai_VVG!$C$4:$C$52,1,FALSE)</f>
        <v>#N/A</v>
      </c>
      <c r="E2699" s="113" t="e">
        <f>VLOOKUP(B2699,Kodai_priem!$D$4:$D$564,1,FALSE)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3" t="str">
        <f t="shared" si="433"/>
        <v/>
      </c>
      <c r="D2700" s="113" t="e">
        <f>VLOOKUP(C2700,Kodai_VVG!$C$4:$C$52,1,FALSE)</f>
        <v>#N/A</v>
      </c>
      <c r="E2700" s="113" t="e">
        <f>VLOOKUP(B2700,Kodai_priem!$D$4:$D$564,1,FALSE)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3" t="str">
        <f t="shared" si="433"/>
        <v/>
      </c>
      <c r="D2701" s="113" t="e">
        <f>VLOOKUP(C2701,Kodai_VVG!$C$4:$C$52,1,FALSE)</f>
        <v>#N/A</v>
      </c>
      <c r="E2701" s="113" t="e">
        <f>VLOOKUP(B2701,Kodai_priem!$D$4:$D$564,1,FALSE)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3" t="str">
        <f t="shared" si="433"/>
        <v/>
      </c>
      <c r="D2702" s="113" t="e">
        <f>VLOOKUP(C2702,Kodai_VVG!$C$4:$C$52,1,FALSE)</f>
        <v>#N/A</v>
      </c>
      <c r="E2702" s="113" t="e">
        <f>VLOOKUP(B2702,Kodai_priem!$D$4:$D$564,1,FALSE)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VLOOKUP(B2703,Kodai_priem!$D$4:$D$564,1,FALSE)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VLOOKUP(B2704,Kodai_priem!$D$4:$D$564,1,FALSE)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VLOOKUP(B2705,Kodai_priem!$D$4:$D$564,1,FALSE)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VLOOKUP(B2706,Kodai_priem!$D$4:$D$564,1,FALSE)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VLOOKUP(B2707,Kodai_priem!$D$4:$D$564,1,FALSE)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3" t="str">
        <f t="shared" si="433"/>
        <v/>
      </c>
      <c r="D2708" s="113" t="e">
        <f>VLOOKUP(C2708,Kodai_VVG!$C$4:$C$52,1,FALSE)</f>
        <v>#N/A</v>
      </c>
      <c r="E2708" s="113" t="e">
        <f>VLOOKUP(B2708,Kodai_priem!$D$4:$D$564,1,FALSE)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3" t="str">
        <f t="shared" si="433"/>
        <v/>
      </c>
      <c r="D2709" s="113" t="e">
        <f>VLOOKUP(C2709,Kodai_VVG!$C$4:$C$52,1,FALSE)</f>
        <v>#N/A</v>
      </c>
      <c r="E2709" s="113" t="e">
        <f>VLOOKUP(B2709,Kodai_priem!$D$4:$D$564,1,FALSE)</f>
        <v>#N/A</v>
      </c>
      <c r="F2709" s="115"/>
      <c r="G2709" s="115"/>
      <c r="H2709" s="39"/>
      <c r="I2709" s="115"/>
      <c r="J2709" s="115"/>
      <c r="K2709" s="115"/>
      <c r="L2709" s="115"/>
      <c r="M2709" s="115"/>
      <c r="N2709" s="116"/>
      <c r="O2709" s="117"/>
      <c r="P2709" s="118"/>
      <c r="Q2709" s="115"/>
      <c r="R2709" s="115"/>
      <c r="S2709" s="117" t="str">
        <f t="shared" si="438"/>
        <v>nepildyti</v>
      </c>
      <c r="T2709" s="114" t="str">
        <f t="shared" si="438"/>
        <v>nepildyti</v>
      </c>
      <c r="U2709" s="115"/>
      <c r="V2709" s="115"/>
      <c r="W2709" s="116"/>
      <c r="X2709" s="153"/>
      <c r="Y2709" s="153"/>
      <c r="Z2709" s="153"/>
      <c r="AA2709" s="115"/>
      <c r="AB2709" s="115"/>
      <c r="AC2709" s="115"/>
      <c r="AD2709" s="115"/>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3" t="str">
        <f t="shared" si="433"/>
        <v/>
      </c>
      <c r="D2710" s="113" t="e">
        <f>VLOOKUP(C2710,Kodai_VVG!$C$4:$C$52,1,FALSE)</f>
        <v>#N/A</v>
      </c>
      <c r="E2710" s="113" t="e">
        <f>VLOOKUP(B2710,Kodai_priem!$D$4:$D$564,1,FALSE)</f>
        <v>#N/A</v>
      </c>
      <c r="F2710" s="115"/>
      <c r="G2710" s="115"/>
      <c r="H2710" s="39"/>
      <c r="I2710" s="115"/>
      <c r="J2710" s="115"/>
      <c r="K2710" s="115"/>
      <c r="L2710" s="115"/>
      <c r="M2710" s="115"/>
      <c r="N2710" s="116"/>
      <c r="O2710" s="117"/>
      <c r="P2710" s="118"/>
      <c r="Q2710" s="115"/>
      <c r="R2710" s="115"/>
      <c r="S2710" s="117" t="str">
        <f t="shared" si="438"/>
        <v>nepildyti</v>
      </c>
      <c r="T2710" s="114" t="str">
        <f t="shared" si="438"/>
        <v>nepildyti</v>
      </c>
      <c r="U2710" s="115"/>
      <c r="V2710" s="115"/>
      <c r="W2710" s="116"/>
      <c r="X2710" s="153"/>
      <c r="Y2710" s="153"/>
      <c r="Z2710" s="153"/>
      <c r="AA2710" s="115"/>
      <c r="AB2710" s="115"/>
      <c r="AC2710" s="115"/>
      <c r="AD2710" s="115"/>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3" t="str">
        <f t="shared" si="433"/>
        <v/>
      </c>
      <c r="D2711" s="113" t="e">
        <f>VLOOKUP(C2711,Kodai_VVG!$C$4:$C$52,1,FALSE)</f>
        <v>#N/A</v>
      </c>
      <c r="E2711" s="113" t="e">
        <f>VLOOKUP(B2711,Kodai_priem!$D$4:$D$564,1,FALSE)</f>
        <v>#N/A</v>
      </c>
      <c r="F2711" s="115"/>
      <c r="G2711" s="115"/>
      <c r="H2711" s="39"/>
      <c r="I2711" s="115"/>
      <c r="J2711" s="115"/>
      <c r="K2711" s="115"/>
      <c r="L2711" s="115"/>
      <c r="M2711" s="115"/>
      <c r="N2711" s="116"/>
      <c r="O2711" s="117"/>
      <c r="P2711" s="118"/>
      <c r="Q2711" s="115"/>
      <c r="R2711" s="115"/>
      <c r="S2711" s="117" t="str">
        <f t="shared" si="438"/>
        <v>nepildyti</v>
      </c>
      <c r="T2711" s="114" t="str">
        <f t="shared" si="438"/>
        <v>nepildyti</v>
      </c>
      <c r="U2711" s="115"/>
      <c r="V2711" s="115"/>
      <c r="W2711" s="116"/>
      <c r="X2711" s="153"/>
      <c r="Y2711" s="153"/>
      <c r="Z2711" s="153"/>
      <c r="AA2711" s="115"/>
      <c r="AB2711" s="115"/>
      <c r="AC2711" s="115"/>
      <c r="AD2711" s="115"/>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3" t="str">
        <f t="shared" ref="C2712:C2775" si="443">LEFT(K2712,4)</f>
        <v/>
      </c>
      <c r="D2712" s="113" t="e">
        <f>VLOOKUP(C2712,Kodai_VVG!$C$4:$C$52,1,FALSE)</f>
        <v>#N/A</v>
      </c>
      <c r="E2712" s="113" t="e">
        <f>VLOOKUP(B2712,Kodai_priem!$D$4:$D$564,1,FALSE)</f>
        <v>#N/A</v>
      </c>
      <c r="F2712" s="115"/>
      <c r="G2712" s="115"/>
      <c r="H2712" s="39"/>
      <c r="I2712" s="115"/>
      <c r="J2712" s="115"/>
      <c r="K2712" s="115"/>
      <c r="L2712" s="115"/>
      <c r="M2712" s="115"/>
      <c r="N2712" s="116"/>
      <c r="O2712" s="117"/>
      <c r="P2712" s="118"/>
      <c r="Q2712" s="115"/>
      <c r="R2712" s="115"/>
      <c r="S2712" s="117" t="str">
        <f t="shared" si="438"/>
        <v>nepildyti</v>
      </c>
      <c r="T2712" s="114" t="str">
        <f t="shared" si="438"/>
        <v>nepildyti</v>
      </c>
      <c r="U2712" s="115"/>
      <c r="V2712" s="115"/>
      <c r="W2712" s="116"/>
      <c r="X2712" s="153"/>
      <c r="Y2712" s="153"/>
      <c r="Z2712" s="153"/>
      <c r="AA2712" s="115"/>
      <c r="AB2712" s="115"/>
      <c r="AC2712" s="115"/>
      <c r="AD2712" s="115"/>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VLOOKUP(B2713,Kodai_priem!$D$4:$D$564,1,FALSE)</f>
        <v>#N/A</v>
      </c>
      <c r="F2713" s="115"/>
      <c r="G2713" s="115"/>
      <c r="H2713" s="39"/>
      <c r="I2713" s="115"/>
      <c r="J2713" s="115"/>
      <c r="K2713" s="115"/>
      <c r="L2713" s="115"/>
      <c r="M2713" s="115"/>
      <c r="N2713" s="116"/>
      <c r="O2713" s="117"/>
      <c r="P2713" s="118"/>
      <c r="Q2713" s="115"/>
      <c r="R2713" s="115"/>
      <c r="S2713" s="117" t="str">
        <f t="shared" ref="S2713:T2776" si="448">IF($R2713="fizinis asmuo","užpildykite","nepildyti")</f>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VLOOKUP(B2714,Kodai_priem!$D$4:$D$564,1,FALSE)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VLOOKUP(B2715,Kodai_priem!$D$4:$D$564,1,FALSE)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VLOOKUP(B2716,Kodai_priem!$D$4:$D$564,1,FALSE)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VLOOKUP(B2717,Kodai_priem!$D$4:$D$564,1,FALSE)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VLOOKUP(B2718,Kodai_priem!$D$4:$D$564,1,FALSE)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VLOOKUP(B2719,Kodai_priem!$D$4:$D$564,1,FALSE)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VLOOKUP(B2720,Kodai_priem!$D$4:$D$564,1,FALSE)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VLOOKUP(B2721,Kodai_priem!$D$4:$D$564,1,FALSE)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VLOOKUP(B2722,Kodai_priem!$D$4:$D$564,1,FALSE)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VLOOKUP(B2723,Kodai_priem!$D$4:$D$564,1,FALSE)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VLOOKUP(B2724,Kodai_priem!$D$4:$D$564,1,FALSE)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VLOOKUP(B2725,Kodai_priem!$D$4:$D$564,1,FALSE)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VLOOKUP(B2726,Kodai_priem!$D$4:$D$564,1,FALSE)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VLOOKUP(B2727,Kodai_priem!$D$4:$D$564,1,FALSE)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VLOOKUP(B2728,Kodai_priem!$D$4:$D$564,1,FALSE)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VLOOKUP(B2729,Kodai_priem!$D$4:$D$564,1,FALSE)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VLOOKUP(B2730,Kodai_priem!$D$4:$D$564,1,FALSE)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VLOOKUP(B2731,Kodai_priem!$D$4:$D$564,1,FALSE)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VLOOKUP(B2732,Kodai_priem!$D$4:$D$564,1,FALSE)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VLOOKUP(B2733,Kodai_priem!$D$4:$D$564,1,FALSE)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VLOOKUP(B2734,Kodai_priem!$D$4:$D$564,1,FALSE)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VLOOKUP(B2735,Kodai_priem!$D$4:$D$564,1,FALSE)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VLOOKUP(B2736,Kodai_priem!$D$4:$D$564,1,FALSE)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VLOOKUP(B2737,Kodai_priem!$D$4:$D$564,1,FALSE)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VLOOKUP(B2738,Kodai_priem!$D$4:$D$564,1,FALSE)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VLOOKUP(B2739,Kodai_priem!$D$4:$D$564,1,FALSE)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VLOOKUP(B2740,Kodai_priem!$D$4:$D$564,1,FALSE)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VLOOKUP(B2741,Kodai_priem!$D$4:$D$564,1,FALSE)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VLOOKUP(B2742,Kodai_priem!$D$4:$D$564,1,FALSE)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VLOOKUP(B2743,Kodai_priem!$D$4:$D$564,1,FALSE)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VLOOKUP(B2744,Kodai_priem!$D$4:$D$564,1,FALSE)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VLOOKUP(B2745,Kodai_priem!$D$4:$D$564,1,FALSE)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VLOOKUP(B2746,Kodai_priem!$D$4:$D$564,1,FALSE)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VLOOKUP(B2747,Kodai_priem!$D$4:$D$564,1,FALSE)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VLOOKUP(B2748,Kodai_priem!$D$4:$D$564,1,FALSE)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VLOOKUP(B2749,Kodai_priem!$D$4:$D$564,1,FALSE)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VLOOKUP(B2750,Kodai_priem!$D$4:$D$564,1,FALSE)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VLOOKUP(B2751,Kodai_priem!$D$4:$D$564,1,FALSE)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VLOOKUP(B2752,Kodai_priem!$D$4:$D$564,1,FALSE)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VLOOKUP(B2753,Kodai_priem!$D$4:$D$564,1,FALSE)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VLOOKUP(B2754,Kodai_priem!$D$4:$D$564,1,FALSE)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VLOOKUP(B2755,Kodai_priem!$D$4:$D$564,1,FALSE)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VLOOKUP(B2756,Kodai_priem!$D$4:$D$564,1,FALSE)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VLOOKUP(B2757,Kodai_priem!$D$4:$D$564,1,FALSE)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VLOOKUP(B2758,Kodai_priem!$D$4:$D$564,1,FALSE)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VLOOKUP(B2759,Kodai_priem!$D$4:$D$564,1,FALSE)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VLOOKUP(B2760,Kodai_priem!$D$4:$D$564,1,FALSE)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VLOOKUP(B2761,Kodai_priem!$D$4:$D$564,1,FALSE)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3" t="str">
        <f t="shared" si="443"/>
        <v/>
      </c>
      <c r="D2762" s="113" t="e">
        <f>VLOOKUP(C2762,Kodai_VVG!$C$4:$C$52,1,FALSE)</f>
        <v>#N/A</v>
      </c>
      <c r="E2762" s="113" t="e">
        <f>VLOOKUP(B2762,Kodai_priem!$D$4:$D$564,1,FALSE)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3" t="str">
        <f t="shared" si="443"/>
        <v/>
      </c>
      <c r="D2763" s="113" t="e">
        <f>VLOOKUP(C2763,Kodai_VVG!$C$4:$C$52,1,FALSE)</f>
        <v>#N/A</v>
      </c>
      <c r="E2763" s="113" t="e">
        <f>VLOOKUP(B2763,Kodai_priem!$D$4:$D$564,1,FALSE)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3" t="str">
        <f t="shared" si="443"/>
        <v/>
      </c>
      <c r="D2764" s="113" t="e">
        <f>VLOOKUP(C2764,Kodai_VVG!$C$4:$C$52,1,FALSE)</f>
        <v>#N/A</v>
      </c>
      <c r="E2764" s="113" t="e">
        <f>VLOOKUP(B2764,Kodai_priem!$D$4:$D$564,1,FALSE)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3" t="str">
        <f t="shared" si="443"/>
        <v/>
      </c>
      <c r="D2765" s="113" t="e">
        <f>VLOOKUP(C2765,Kodai_VVG!$C$4:$C$52,1,FALSE)</f>
        <v>#N/A</v>
      </c>
      <c r="E2765" s="113" t="e">
        <f>VLOOKUP(B2765,Kodai_priem!$D$4:$D$564,1,FALSE)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3" t="str">
        <f t="shared" si="443"/>
        <v/>
      </c>
      <c r="D2766" s="113" t="e">
        <f>VLOOKUP(C2766,Kodai_VVG!$C$4:$C$52,1,FALSE)</f>
        <v>#N/A</v>
      </c>
      <c r="E2766" s="113" t="e">
        <f>VLOOKUP(B2766,Kodai_priem!$D$4:$D$564,1,FALSE)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VLOOKUP(B2767,Kodai_priem!$D$4:$D$564,1,FALSE)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VLOOKUP(B2768,Kodai_priem!$D$4:$D$564,1,FALSE)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VLOOKUP(B2769,Kodai_priem!$D$4:$D$564,1,FALSE)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VLOOKUP(B2770,Kodai_priem!$D$4:$D$564,1,FALSE)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VLOOKUP(B2771,Kodai_priem!$D$4:$D$564,1,FALSE)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3" t="str">
        <f t="shared" si="443"/>
        <v/>
      </c>
      <c r="D2772" s="113" t="e">
        <f>VLOOKUP(C2772,Kodai_VVG!$C$4:$C$52,1,FALSE)</f>
        <v>#N/A</v>
      </c>
      <c r="E2772" s="113" t="e">
        <f>VLOOKUP(B2772,Kodai_priem!$D$4:$D$564,1,FALSE)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3" t="str">
        <f t="shared" si="443"/>
        <v/>
      </c>
      <c r="D2773" s="113" t="e">
        <f>VLOOKUP(C2773,Kodai_VVG!$C$4:$C$52,1,FALSE)</f>
        <v>#N/A</v>
      </c>
      <c r="E2773" s="113" t="e">
        <f>VLOOKUP(B2773,Kodai_priem!$D$4:$D$564,1,FALSE)</f>
        <v>#N/A</v>
      </c>
      <c r="F2773" s="115"/>
      <c r="G2773" s="115"/>
      <c r="H2773" s="39"/>
      <c r="I2773" s="115"/>
      <c r="J2773" s="115"/>
      <c r="K2773" s="115"/>
      <c r="L2773" s="115"/>
      <c r="M2773" s="115"/>
      <c r="N2773" s="116"/>
      <c r="O2773" s="117"/>
      <c r="P2773" s="118"/>
      <c r="Q2773" s="115"/>
      <c r="R2773" s="115"/>
      <c r="S2773" s="117" t="str">
        <f t="shared" si="448"/>
        <v>nepildyti</v>
      </c>
      <c r="T2773" s="114" t="str">
        <f t="shared" si="448"/>
        <v>nepildyti</v>
      </c>
      <c r="U2773" s="115"/>
      <c r="V2773" s="115"/>
      <c r="W2773" s="116"/>
      <c r="X2773" s="153"/>
      <c r="Y2773" s="153"/>
      <c r="Z2773" s="153"/>
      <c r="AA2773" s="115"/>
      <c r="AB2773" s="115"/>
      <c r="AC2773" s="115"/>
      <c r="AD2773" s="115"/>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3" t="str">
        <f t="shared" si="443"/>
        <v/>
      </c>
      <c r="D2774" s="113" t="e">
        <f>VLOOKUP(C2774,Kodai_VVG!$C$4:$C$52,1,FALSE)</f>
        <v>#N/A</v>
      </c>
      <c r="E2774" s="113" t="e">
        <f>VLOOKUP(B2774,Kodai_priem!$D$4:$D$564,1,FALSE)</f>
        <v>#N/A</v>
      </c>
      <c r="F2774" s="115"/>
      <c r="G2774" s="115"/>
      <c r="H2774" s="39"/>
      <c r="I2774" s="115"/>
      <c r="J2774" s="115"/>
      <c r="K2774" s="115"/>
      <c r="L2774" s="115"/>
      <c r="M2774" s="115"/>
      <c r="N2774" s="116"/>
      <c r="O2774" s="117"/>
      <c r="P2774" s="118"/>
      <c r="Q2774" s="115"/>
      <c r="R2774" s="115"/>
      <c r="S2774" s="117" t="str">
        <f t="shared" si="448"/>
        <v>nepildyti</v>
      </c>
      <c r="T2774" s="114" t="str">
        <f t="shared" si="448"/>
        <v>nepildyti</v>
      </c>
      <c r="U2774" s="115"/>
      <c r="V2774" s="115"/>
      <c r="W2774" s="116"/>
      <c r="X2774" s="153"/>
      <c r="Y2774" s="153"/>
      <c r="Z2774" s="153"/>
      <c r="AA2774" s="115"/>
      <c r="AB2774" s="115"/>
      <c r="AC2774" s="115"/>
      <c r="AD2774" s="115"/>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3" t="str">
        <f t="shared" si="443"/>
        <v/>
      </c>
      <c r="D2775" s="113" t="e">
        <f>VLOOKUP(C2775,Kodai_VVG!$C$4:$C$52,1,FALSE)</f>
        <v>#N/A</v>
      </c>
      <c r="E2775" s="113" t="e">
        <f>VLOOKUP(B2775,Kodai_priem!$D$4:$D$564,1,FALSE)</f>
        <v>#N/A</v>
      </c>
      <c r="F2775" s="115"/>
      <c r="G2775" s="115"/>
      <c r="H2775" s="39"/>
      <c r="I2775" s="115"/>
      <c r="J2775" s="115"/>
      <c r="K2775" s="115"/>
      <c r="L2775" s="115"/>
      <c r="M2775" s="115"/>
      <c r="N2775" s="116"/>
      <c r="O2775" s="117"/>
      <c r="P2775" s="118"/>
      <c r="Q2775" s="115"/>
      <c r="R2775" s="115"/>
      <c r="S2775" s="117" t="str">
        <f t="shared" si="448"/>
        <v>nepildyti</v>
      </c>
      <c r="T2775" s="114" t="str">
        <f t="shared" si="448"/>
        <v>nepildyti</v>
      </c>
      <c r="U2775" s="115"/>
      <c r="V2775" s="115"/>
      <c r="W2775" s="116"/>
      <c r="X2775" s="153"/>
      <c r="Y2775" s="153"/>
      <c r="Z2775" s="153"/>
      <c r="AA2775" s="115"/>
      <c r="AB2775" s="115"/>
      <c r="AC2775" s="115"/>
      <c r="AD2775" s="115"/>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3" t="str">
        <f t="shared" ref="C2776:C2839" si="453">LEFT(K2776,4)</f>
        <v/>
      </c>
      <c r="D2776" s="113" t="e">
        <f>VLOOKUP(C2776,Kodai_VVG!$C$4:$C$52,1,FALSE)</f>
        <v>#N/A</v>
      </c>
      <c r="E2776" s="113" t="e">
        <f>VLOOKUP(B2776,Kodai_priem!$D$4:$D$564,1,FALSE)</f>
        <v>#N/A</v>
      </c>
      <c r="F2776" s="115"/>
      <c r="G2776" s="115"/>
      <c r="H2776" s="39"/>
      <c r="I2776" s="115"/>
      <c r="J2776" s="115"/>
      <c r="K2776" s="115"/>
      <c r="L2776" s="115"/>
      <c r="M2776" s="115"/>
      <c r="N2776" s="116"/>
      <c r="O2776" s="117"/>
      <c r="P2776" s="118"/>
      <c r="Q2776" s="115"/>
      <c r="R2776" s="115"/>
      <c r="S2776" s="117" t="str">
        <f t="shared" si="448"/>
        <v>nepildyti</v>
      </c>
      <c r="T2776" s="114" t="str">
        <f t="shared" si="448"/>
        <v>nepildyti</v>
      </c>
      <c r="U2776" s="115"/>
      <c r="V2776" s="115"/>
      <c r="W2776" s="116"/>
      <c r="X2776" s="153"/>
      <c r="Y2776" s="153"/>
      <c r="Z2776" s="153"/>
      <c r="AA2776" s="115"/>
      <c r="AB2776" s="115"/>
      <c r="AC2776" s="115"/>
      <c r="AD2776" s="115"/>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VLOOKUP(B2777,Kodai_priem!$D$4:$D$564,1,FALSE)</f>
        <v>#N/A</v>
      </c>
      <c r="F2777" s="115"/>
      <c r="G2777" s="115"/>
      <c r="H2777" s="39"/>
      <c r="I2777" s="115"/>
      <c r="J2777" s="115"/>
      <c r="K2777" s="115"/>
      <c r="L2777" s="115"/>
      <c r="M2777" s="115"/>
      <c r="N2777" s="116"/>
      <c r="O2777" s="117"/>
      <c r="P2777" s="118"/>
      <c r="Q2777" s="115"/>
      <c r="R2777" s="115"/>
      <c r="S2777" s="117" t="str">
        <f t="shared" ref="S2777:T2840" si="458">IF($R2777="fizinis asmuo","užpildykite","nepildyti")</f>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VLOOKUP(B2778,Kodai_priem!$D$4:$D$564,1,FALSE)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VLOOKUP(B2779,Kodai_priem!$D$4:$D$564,1,FALSE)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VLOOKUP(B2780,Kodai_priem!$D$4:$D$564,1,FALSE)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VLOOKUP(B2781,Kodai_priem!$D$4:$D$564,1,FALSE)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VLOOKUP(B2782,Kodai_priem!$D$4:$D$564,1,FALSE)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VLOOKUP(B2783,Kodai_priem!$D$4:$D$564,1,FALSE)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VLOOKUP(B2784,Kodai_priem!$D$4:$D$564,1,FALSE)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VLOOKUP(B2785,Kodai_priem!$D$4:$D$564,1,FALSE)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VLOOKUP(B2786,Kodai_priem!$D$4:$D$564,1,FALSE)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VLOOKUP(B2787,Kodai_priem!$D$4:$D$564,1,FALSE)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VLOOKUP(B2788,Kodai_priem!$D$4:$D$564,1,FALSE)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VLOOKUP(B2789,Kodai_priem!$D$4:$D$564,1,FALSE)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VLOOKUP(B2790,Kodai_priem!$D$4:$D$564,1,FALSE)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VLOOKUP(B2791,Kodai_priem!$D$4:$D$564,1,FALSE)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VLOOKUP(B2792,Kodai_priem!$D$4:$D$564,1,FALSE)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VLOOKUP(B2793,Kodai_priem!$D$4:$D$564,1,FALSE)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VLOOKUP(B2794,Kodai_priem!$D$4:$D$564,1,FALSE)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VLOOKUP(B2795,Kodai_priem!$D$4:$D$564,1,FALSE)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VLOOKUP(B2796,Kodai_priem!$D$4:$D$564,1,FALSE)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VLOOKUP(B2797,Kodai_priem!$D$4:$D$564,1,FALSE)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VLOOKUP(B2798,Kodai_priem!$D$4:$D$564,1,FALSE)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VLOOKUP(B2799,Kodai_priem!$D$4:$D$564,1,FALSE)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VLOOKUP(B2800,Kodai_priem!$D$4:$D$564,1,FALSE)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VLOOKUP(B2801,Kodai_priem!$D$4:$D$564,1,FALSE)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VLOOKUP(B2802,Kodai_priem!$D$4:$D$564,1,FALSE)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VLOOKUP(B2803,Kodai_priem!$D$4:$D$564,1,FALSE)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VLOOKUP(B2804,Kodai_priem!$D$4:$D$564,1,FALSE)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VLOOKUP(B2805,Kodai_priem!$D$4:$D$564,1,FALSE)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VLOOKUP(B2806,Kodai_priem!$D$4:$D$564,1,FALSE)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VLOOKUP(B2807,Kodai_priem!$D$4:$D$564,1,FALSE)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VLOOKUP(B2808,Kodai_priem!$D$4:$D$564,1,FALSE)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VLOOKUP(B2809,Kodai_priem!$D$4:$D$564,1,FALSE)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VLOOKUP(B2810,Kodai_priem!$D$4:$D$564,1,FALSE)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VLOOKUP(B2811,Kodai_priem!$D$4:$D$564,1,FALSE)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VLOOKUP(B2812,Kodai_priem!$D$4:$D$564,1,FALSE)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VLOOKUP(B2813,Kodai_priem!$D$4:$D$564,1,FALSE)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VLOOKUP(B2814,Kodai_priem!$D$4:$D$564,1,FALSE)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VLOOKUP(B2815,Kodai_priem!$D$4:$D$564,1,FALSE)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VLOOKUP(B2816,Kodai_priem!$D$4:$D$564,1,FALSE)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VLOOKUP(B2817,Kodai_priem!$D$4:$D$564,1,FALSE)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VLOOKUP(B2818,Kodai_priem!$D$4:$D$564,1,FALSE)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VLOOKUP(B2819,Kodai_priem!$D$4:$D$564,1,FALSE)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VLOOKUP(B2820,Kodai_priem!$D$4:$D$564,1,FALSE)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VLOOKUP(B2821,Kodai_priem!$D$4:$D$564,1,FALSE)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VLOOKUP(B2822,Kodai_priem!$D$4:$D$564,1,FALSE)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VLOOKUP(B2823,Kodai_priem!$D$4:$D$564,1,FALSE)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VLOOKUP(B2824,Kodai_priem!$D$4:$D$564,1,FALSE)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VLOOKUP(B2825,Kodai_priem!$D$4:$D$564,1,FALSE)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3" t="str">
        <f t="shared" si="453"/>
        <v/>
      </c>
      <c r="D2826" s="113" t="e">
        <f>VLOOKUP(C2826,Kodai_VVG!$C$4:$C$52,1,FALSE)</f>
        <v>#N/A</v>
      </c>
      <c r="E2826" s="113" t="e">
        <f>VLOOKUP(B2826,Kodai_priem!$D$4:$D$564,1,FALSE)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3" t="str">
        <f t="shared" si="453"/>
        <v/>
      </c>
      <c r="D2827" s="113" t="e">
        <f>VLOOKUP(C2827,Kodai_VVG!$C$4:$C$52,1,FALSE)</f>
        <v>#N/A</v>
      </c>
      <c r="E2827" s="113" t="e">
        <f>VLOOKUP(B2827,Kodai_priem!$D$4:$D$564,1,FALSE)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3" t="str">
        <f t="shared" si="453"/>
        <v/>
      </c>
      <c r="D2828" s="113" t="e">
        <f>VLOOKUP(C2828,Kodai_VVG!$C$4:$C$52,1,FALSE)</f>
        <v>#N/A</v>
      </c>
      <c r="E2828" s="113" t="e">
        <f>VLOOKUP(B2828,Kodai_priem!$D$4:$D$564,1,FALSE)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3" t="str">
        <f t="shared" si="453"/>
        <v/>
      </c>
      <c r="D2829" s="113" t="e">
        <f>VLOOKUP(C2829,Kodai_VVG!$C$4:$C$52,1,FALSE)</f>
        <v>#N/A</v>
      </c>
      <c r="E2829" s="113" t="e">
        <f>VLOOKUP(B2829,Kodai_priem!$D$4:$D$564,1,FALSE)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3" t="str">
        <f t="shared" si="453"/>
        <v/>
      </c>
      <c r="D2830" s="113" t="e">
        <f>VLOOKUP(C2830,Kodai_VVG!$C$4:$C$52,1,FALSE)</f>
        <v>#N/A</v>
      </c>
      <c r="E2830" s="113" t="e">
        <f>VLOOKUP(B2830,Kodai_priem!$D$4:$D$564,1,FALSE)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VLOOKUP(B2831,Kodai_priem!$D$4:$D$564,1,FALSE)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VLOOKUP(B2832,Kodai_priem!$D$4:$D$564,1,FALSE)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VLOOKUP(B2833,Kodai_priem!$D$4:$D$564,1,FALSE)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VLOOKUP(B2834,Kodai_priem!$D$4:$D$564,1,FALSE)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VLOOKUP(B2835,Kodai_priem!$D$4:$D$564,1,FALSE)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3" t="str">
        <f t="shared" si="453"/>
        <v/>
      </c>
      <c r="D2836" s="113" t="e">
        <f>VLOOKUP(C2836,Kodai_VVG!$C$4:$C$52,1,FALSE)</f>
        <v>#N/A</v>
      </c>
      <c r="E2836" s="113" t="e">
        <f>VLOOKUP(B2836,Kodai_priem!$D$4:$D$564,1,FALSE)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3" t="str">
        <f t="shared" si="453"/>
        <v/>
      </c>
      <c r="D2837" s="113" t="e">
        <f>VLOOKUP(C2837,Kodai_VVG!$C$4:$C$52,1,FALSE)</f>
        <v>#N/A</v>
      </c>
      <c r="E2837" s="113" t="e">
        <f>VLOOKUP(B2837,Kodai_priem!$D$4:$D$564,1,FALSE)</f>
        <v>#N/A</v>
      </c>
      <c r="F2837" s="115"/>
      <c r="G2837" s="115"/>
      <c r="H2837" s="39"/>
      <c r="I2837" s="115"/>
      <c r="J2837" s="115"/>
      <c r="K2837" s="115"/>
      <c r="L2837" s="115"/>
      <c r="M2837" s="115"/>
      <c r="N2837" s="116"/>
      <c r="O2837" s="117"/>
      <c r="P2837" s="118"/>
      <c r="Q2837" s="115"/>
      <c r="R2837" s="115"/>
      <c r="S2837" s="117" t="str">
        <f t="shared" si="458"/>
        <v>nepildyti</v>
      </c>
      <c r="T2837" s="114" t="str">
        <f t="shared" si="458"/>
        <v>nepildyti</v>
      </c>
      <c r="U2837" s="115"/>
      <c r="V2837" s="115"/>
      <c r="W2837" s="116"/>
      <c r="X2837" s="153"/>
      <c r="Y2837" s="153"/>
      <c r="Z2837" s="153"/>
      <c r="AA2837" s="115"/>
      <c r="AB2837" s="115"/>
      <c r="AC2837" s="115"/>
      <c r="AD2837" s="115"/>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3" t="str">
        <f t="shared" si="453"/>
        <v/>
      </c>
      <c r="D2838" s="113" t="e">
        <f>VLOOKUP(C2838,Kodai_VVG!$C$4:$C$52,1,FALSE)</f>
        <v>#N/A</v>
      </c>
      <c r="E2838" s="113" t="e">
        <f>VLOOKUP(B2838,Kodai_priem!$D$4:$D$564,1,FALSE)</f>
        <v>#N/A</v>
      </c>
      <c r="F2838" s="115"/>
      <c r="G2838" s="115"/>
      <c r="H2838" s="39"/>
      <c r="I2838" s="115"/>
      <c r="J2838" s="115"/>
      <c r="K2838" s="115"/>
      <c r="L2838" s="115"/>
      <c r="M2838" s="115"/>
      <c r="N2838" s="116"/>
      <c r="O2838" s="117"/>
      <c r="P2838" s="118"/>
      <c r="Q2838" s="115"/>
      <c r="R2838" s="115"/>
      <c r="S2838" s="117" t="str">
        <f t="shared" si="458"/>
        <v>nepildyti</v>
      </c>
      <c r="T2838" s="114" t="str">
        <f t="shared" si="458"/>
        <v>nepildyti</v>
      </c>
      <c r="U2838" s="115"/>
      <c r="V2838" s="115"/>
      <c r="W2838" s="116"/>
      <c r="X2838" s="153"/>
      <c r="Y2838" s="153"/>
      <c r="Z2838" s="153"/>
      <c r="AA2838" s="115"/>
      <c r="AB2838" s="115"/>
      <c r="AC2838" s="115"/>
      <c r="AD2838" s="115"/>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3" t="str">
        <f t="shared" si="453"/>
        <v/>
      </c>
      <c r="D2839" s="113" t="e">
        <f>VLOOKUP(C2839,Kodai_VVG!$C$4:$C$52,1,FALSE)</f>
        <v>#N/A</v>
      </c>
      <c r="E2839" s="113" t="e">
        <f>VLOOKUP(B2839,Kodai_priem!$D$4:$D$564,1,FALSE)</f>
        <v>#N/A</v>
      </c>
      <c r="F2839" s="115"/>
      <c r="G2839" s="115"/>
      <c r="H2839" s="39"/>
      <c r="I2839" s="115"/>
      <c r="J2839" s="115"/>
      <c r="K2839" s="115"/>
      <c r="L2839" s="115"/>
      <c r="M2839" s="115"/>
      <c r="N2839" s="116"/>
      <c r="O2839" s="117"/>
      <c r="P2839" s="118"/>
      <c r="Q2839" s="115"/>
      <c r="R2839" s="115"/>
      <c r="S2839" s="117" t="str">
        <f t="shared" si="458"/>
        <v>nepildyti</v>
      </c>
      <c r="T2839" s="114" t="str">
        <f t="shared" si="458"/>
        <v>nepildyti</v>
      </c>
      <c r="U2839" s="115"/>
      <c r="V2839" s="115"/>
      <c r="W2839" s="116"/>
      <c r="X2839" s="153"/>
      <c r="Y2839" s="153"/>
      <c r="Z2839" s="153"/>
      <c r="AA2839" s="115"/>
      <c r="AB2839" s="115"/>
      <c r="AC2839" s="115"/>
      <c r="AD2839" s="115"/>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3" t="str">
        <f t="shared" ref="C2840:C2903" si="463">LEFT(K2840,4)</f>
        <v/>
      </c>
      <c r="D2840" s="113" t="e">
        <f>VLOOKUP(C2840,Kodai_VVG!$C$4:$C$52,1,FALSE)</f>
        <v>#N/A</v>
      </c>
      <c r="E2840" s="113" t="e">
        <f>VLOOKUP(B2840,Kodai_priem!$D$4:$D$564,1,FALSE)</f>
        <v>#N/A</v>
      </c>
      <c r="F2840" s="115"/>
      <c r="G2840" s="115"/>
      <c r="H2840" s="39"/>
      <c r="I2840" s="115"/>
      <c r="J2840" s="115"/>
      <c r="K2840" s="115"/>
      <c r="L2840" s="115"/>
      <c r="M2840" s="115"/>
      <c r="N2840" s="116"/>
      <c r="O2840" s="117"/>
      <c r="P2840" s="118"/>
      <c r="Q2840" s="115"/>
      <c r="R2840" s="115"/>
      <c r="S2840" s="117" t="str">
        <f t="shared" si="458"/>
        <v>nepildyti</v>
      </c>
      <c r="T2840" s="114" t="str">
        <f t="shared" si="458"/>
        <v>nepildyti</v>
      </c>
      <c r="U2840" s="115"/>
      <c r="V2840" s="115"/>
      <c r="W2840" s="116"/>
      <c r="X2840" s="153"/>
      <c r="Y2840" s="153"/>
      <c r="Z2840" s="153"/>
      <c r="AA2840" s="115"/>
      <c r="AB2840" s="115"/>
      <c r="AC2840" s="115"/>
      <c r="AD2840" s="115"/>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VLOOKUP(B2841,Kodai_priem!$D$4:$D$564,1,FALSE)</f>
        <v>#N/A</v>
      </c>
      <c r="F2841" s="115"/>
      <c r="G2841" s="115"/>
      <c r="H2841" s="39"/>
      <c r="I2841" s="115"/>
      <c r="J2841" s="115"/>
      <c r="K2841" s="115"/>
      <c r="L2841" s="115"/>
      <c r="M2841" s="115"/>
      <c r="N2841" s="116"/>
      <c r="O2841" s="117"/>
      <c r="P2841" s="118"/>
      <c r="Q2841" s="115"/>
      <c r="R2841" s="115"/>
      <c r="S2841" s="117" t="str">
        <f t="shared" ref="S2841:T2904" si="468">IF($R2841="fizinis asmuo","užpildykite","nepildyti")</f>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VLOOKUP(B2842,Kodai_priem!$D$4:$D$564,1,FALSE)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VLOOKUP(B2843,Kodai_priem!$D$4:$D$564,1,FALSE)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VLOOKUP(B2844,Kodai_priem!$D$4:$D$564,1,FALSE)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VLOOKUP(B2845,Kodai_priem!$D$4:$D$564,1,FALSE)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VLOOKUP(B2846,Kodai_priem!$D$4:$D$564,1,FALSE)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VLOOKUP(B2847,Kodai_priem!$D$4:$D$564,1,FALSE)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VLOOKUP(B2848,Kodai_priem!$D$4:$D$564,1,FALSE)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VLOOKUP(B2849,Kodai_priem!$D$4:$D$564,1,FALSE)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VLOOKUP(B2850,Kodai_priem!$D$4:$D$564,1,FALSE)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VLOOKUP(B2851,Kodai_priem!$D$4:$D$564,1,FALSE)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VLOOKUP(B2852,Kodai_priem!$D$4:$D$564,1,FALSE)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VLOOKUP(B2853,Kodai_priem!$D$4:$D$564,1,FALSE)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VLOOKUP(B2854,Kodai_priem!$D$4:$D$564,1,FALSE)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VLOOKUP(B2855,Kodai_priem!$D$4:$D$564,1,FALSE)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VLOOKUP(B2856,Kodai_priem!$D$4:$D$564,1,FALSE)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VLOOKUP(B2857,Kodai_priem!$D$4:$D$564,1,FALSE)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VLOOKUP(B2858,Kodai_priem!$D$4:$D$564,1,FALSE)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VLOOKUP(B2859,Kodai_priem!$D$4:$D$564,1,FALSE)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VLOOKUP(B2860,Kodai_priem!$D$4:$D$564,1,FALSE)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VLOOKUP(B2861,Kodai_priem!$D$4:$D$564,1,FALSE)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VLOOKUP(B2862,Kodai_priem!$D$4:$D$564,1,FALSE)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VLOOKUP(B2863,Kodai_priem!$D$4:$D$564,1,FALSE)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VLOOKUP(B2864,Kodai_priem!$D$4:$D$564,1,FALSE)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VLOOKUP(B2865,Kodai_priem!$D$4:$D$564,1,FALSE)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VLOOKUP(B2866,Kodai_priem!$D$4:$D$564,1,FALSE)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VLOOKUP(B2867,Kodai_priem!$D$4:$D$564,1,FALSE)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VLOOKUP(B2868,Kodai_priem!$D$4:$D$564,1,FALSE)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VLOOKUP(B2869,Kodai_priem!$D$4:$D$564,1,FALSE)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VLOOKUP(B2870,Kodai_priem!$D$4:$D$564,1,FALSE)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VLOOKUP(B2871,Kodai_priem!$D$4:$D$564,1,FALSE)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VLOOKUP(B2872,Kodai_priem!$D$4:$D$564,1,FALSE)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VLOOKUP(B2873,Kodai_priem!$D$4:$D$564,1,FALSE)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VLOOKUP(B2874,Kodai_priem!$D$4:$D$564,1,FALSE)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VLOOKUP(B2875,Kodai_priem!$D$4:$D$564,1,FALSE)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VLOOKUP(B2876,Kodai_priem!$D$4:$D$564,1,FALSE)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VLOOKUP(B2877,Kodai_priem!$D$4:$D$564,1,FALSE)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VLOOKUP(B2878,Kodai_priem!$D$4:$D$564,1,FALSE)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VLOOKUP(B2879,Kodai_priem!$D$4:$D$564,1,FALSE)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VLOOKUP(B2880,Kodai_priem!$D$4:$D$564,1,FALSE)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VLOOKUP(B2881,Kodai_priem!$D$4:$D$564,1,FALSE)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VLOOKUP(B2882,Kodai_priem!$D$4:$D$564,1,FALSE)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VLOOKUP(B2883,Kodai_priem!$D$4:$D$564,1,FALSE)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VLOOKUP(B2884,Kodai_priem!$D$4:$D$564,1,FALSE)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VLOOKUP(B2885,Kodai_priem!$D$4:$D$564,1,FALSE)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VLOOKUP(B2886,Kodai_priem!$D$4:$D$564,1,FALSE)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VLOOKUP(B2887,Kodai_priem!$D$4:$D$564,1,FALSE)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VLOOKUP(B2888,Kodai_priem!$D$4:$D$564,1,FALSE)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VLOOKUP(B2889,Kodai_priem!$D$4:$D$564,1,FALSE)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3" t="str">
        <f t="shared" si="463"/>
        <v/>
      </c>
      <c r="D2890" s="113" t="e">
        <f>VLOOKUP(C2890,Kodai_VVG!$C$4:$C$52,1,FALSE)</f>
        <v>#N/A</v>
      </c>
      <c r="E2890" s="113" t="e">
        <f>VLOOKUP(B2890,Kodai_priem!$D$4:$D$564,1,FALSE)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3" t="str">
        <f t="shared" si="463"/>
        <v/>
      </c>
      <c r="D2891" s="113" t="e">
        <f>VLOOKUP(C2891,Kodai_VVG!$C$4:$C$52,1,FALSE)</f>
        <v>#N/A</v>
      </c>
      <c r="E2891" s="113" t="e">
        <f>VLOOKUP(B2891,Kodai_priem!$D$4:$D$564,1,FALSE)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3" t="str">
        <f t="shared" si="463"/>
        <v/>
      </c>
      <c r="D2892" s="113" t="e">
        <f>VLOOKUP(C2892,Kodai_VVG!$C$4:$C$52,1,FALSE)</f>
        <v>#N/A</v>
      </c>
      <c r="E2892" s="113" t="e">
        <f>VLOOKUP(B2892,Kodai_priem!$D$4:$D$564,1,FALSE)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3" t="str">
        <f t="shared" si="463"/>
        <v/>
      </c>
      <c r="D2893" s="113" t="e">
        <f>VLOOKUP(C2893,Kodai_VVG!$C$4:$C$52,1,FALSE)</f>
        <v>#N/A</v>
      </c>
      <c r="E2893" s="113" t="e">
        <f>VLOOKUP(B2893,Kodai_priem!$D$4:$D$564,1,FALSE)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3" t="str">
        <f t="shared" si="463"/>
        <v/>
      </c>
      <c r="D2894" s="113" t="e">
        <f>VLOOKUP(C2894,Kodai_VVG!$C$4:$C$52,1,FALSE)</f>
        <v>#N/A</v>
      </c>
      <c r="E2894" s="113" t="e">
        <f>VLOOKUP(B2894,Kodai_priem!$D$4:$D$564,1,FALSE)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VLOOKUP(B2895,Kodai_priem!$D$4:$D$564,1,FALSE)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VLOOKUP(B2896,Kodai_priem!$D$4:$D$564,1,FALSE)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VLOOKUP(B2897,Kodai_priem!$D$4:$D$564,1,FALSE)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VLOOKUP(B2898,Kodai_priem!$D$4:$D$564,1,FALSE)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VLOOKUP(B2899,Kodai_priem!$D$4:$D$564,1,FALSE)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3" t="str">
        <f t="shared" si="463"/>
        <v/>
      </c>
      <c r="D2900" s="113" t="e">
        <f>VLOOKUP(C2900,Kodai_VVG!$C$4:$C$52,1,FALSE)</f>
        <v>#N/A</v>
      </c>
      <c r="E2900" s="113" t="e">
        <f>VLOOKUP(B2900,Kodai_priem!$D$4:$D$564,1,FALSE)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3" t="str">
        <f t="shared" si="463"/>
        <v/>
      </c>
      <c r="D2901" s="113" t="e">
        <f>VLOOKUP(C2901,Kodai_VVG!$C$4:$C$52,1,FALSE)</f>
        <v>#N/A</v>
      </c>
      <c r="E2901" s="113" t="e">
        <f>VLOOKUP(B2901,Kodai_priem!$D$4:$D$564,1,FALSE)</f>
        <v>#N/A</v>
      </c>
      <c r="F2901" s="115"/>
      <c r="G2901" s="115"/>
      <c r="H2901" s="39"/>
      <c r="I2901" s="115"/>
      <c r="J2901" s="115"/>
      <c r="K2901" s="115"/>
      <c r="L2901" s="115"/>
      <c r="M2901" s="115"/>
      <c r="N2901" s="116"/>
      <c r="O2901" s="117"/>
      <c r="P2901" s="118"/>
      <c r="Q2901" s="115"/>
      <c r="R2901" s="115"/>
      <c r="S2901" s="117" t="str">
        <f t="shared" si="468"/>
        <v>nepildyti</v>
      </c>
      <c r="T2901" s="114" t="str">
        <f t="shared" si="468"/>
        <v>nepildyti</v>
      </c>
      <c r="U2901" s="115"/>
      <c r="V2901" s="115"/>
      <c r="W2901" s="116"/>
      <c r="X2901" s="153"/>
      <c r="Y2901" s="153"/>
      <c r="Z2901" s="153"/>
      <c r="AA2901" s="115"/>
      <c r="AB2901" s="115"/>
      <c r="AC2901" s="115"/>
      <c r="AD2901" s="115"/>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3" t="str">
        <f t="shared" si="463"/>
        <v/>
      </c>
      <c r="D2902" s="113" t="e">
        <f>VLOOKUP(C2902,Kodai_VVG!$C$4:$C$52,1,FALSE)</f>
        <v>#N/A</v>
      </c>
      <c r="E2902" s="113" t="e">
        <f>VLOOKUP(B2902,Kodai_priem!$D$4:$D$564,1,FALSE)</f>
        <v>#N/A</v>
      </c>
      <c r="F2902" s="115"/>
      <c r="G2902" s="115"/>
      <c r="H2902" s="39"/>
      <c r="I2902" s="115"/>
      <c r="J2902" s="115"/>
      <c r="K2902" s="115"/>
      <c r="L2902" s="115"/>
      <c r="M2902" s="115"/>
      <c r="N2902" s="116"/>
      <c r="O2902" s="117"/>
      <c r="P2902" s="118"/>
      <c r="Q2902" s="115"/>
      <c r="R2902" s="115"/>
      <c r="S2902" s="117" t="str">
        <f t="shared" si="468"/>
        <v>nepildyti</v>
      </c>
      <c r="T2902" s="114" t="str">
        <f t="shared" si="468"/>
        <v>nepildyti</v>
      </c>
      <c r="U2902" s="115"/>
      <c r="V2902" s="115"/>
      <c r="W2902" s="116"/>
      <c r="X2902" s="153"/>
      <c r="Y2902" s="153"/>
      <c r="Z2902" s="153"/>
      <c r="AA2902" s="115"/>
      <c r="AB2902" s="115"/>
      <c r="AC2902" s="115"/>
      <c r="AD2902" s="115"/>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3" t="str">
        <f t="shared" si="463"/>
        <v/>
      </c>
      <c r="D2903" s="113" t="e">
        <f>VLOOKUP(C2903,Kodai_VVG!$C$4:$C$52,1,FALSE)</f>
        <v>#N/A</v>
      </c>
      <c r="E2903" s="113" t="e">
        <f>VLOOKUP(B2903,Kodai_priem!$D$4:$D$564,1,FALSE)</f>
        <v>#N/A</v>
      </c>
      <c r="F2903" s="115"/>
      <c r="G2903" s="115"/>
      <c r="H2903" s="39"/>
      <c r="I2903" s="115"/>
      <c r="J2903" s="115"/>
      <c r="K2903" s="115"/>
      <c r="L2903" s="115"/>
      <c r="M2903" s="115"/>
      <c r="N2903" s="116"/>
      <c r="O2903" s="117"/>
      <c r="P2903" s="118"/>
      <c r="Q2903" s="115"/>
      <c r="R2903" s="115"/>
      <c r="S2903" s="117" t="str">
        <f t="shared" si="468"/>
        <v>nepildyti</v>
      </c>
      <c r="T2903" s="114" t="str">
        <f t="shared" si="468"/>
        <v>nepildyti</v>
      </c>
      <c r="U2903" s="115"/>
      <c r="V2903" s="115"/>
      <c r="W2903" s="116"/>
      <c r="X2903" s="153"/>
      <c r="Y2903" s="153"/>
      <c r="Z2903" s="153"/>
      <c r="AA2903" s="115"/>
      <c r="AB2903" s="115"/>
      <c r="AC2903" s="115"/>
      <c r="AD2903" s="115"/>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3" t="str">
        <f t="shared" ref="C2904:C2967" si="473">LEFT(K2904,4)</f>
        <v/>
      </c>
      <c r="D2904" s="113" t="e">
        <f>VLOOKUP(C2904,Kodai_VVG!$C$4:$C$52,1,FALSE)</f>
        <v>#N/A</v>
      </c>
      <c r="E2904" s="113" t="e">
        <f>VLOOKUP(B2904,Kodai_priem!$D$4:$D$564,1,FALSE)</f>
        <v>#N/A</v>
      </c>
      <c r="F2904" s="115"/>
      <c r="G2904" s="115"/>
      <c r="H2904" s="39"/>
      <c r="I2904" s="115"/>
      <c r="J2904" s="115"/>
      <c r="K2904" s="115"/>
      <c r="L2904" s="115"/>
      <c r="M2904" s="115"/>
      <c r="N2904" s="116"/>
      <c r="O2904" s="117"/>
      <c r="P2904" s="118"/>
      <c r="Q2904" s="115"/>
      <c r="R2904" s="115"/>
      <c r="S2904" s="117" t="str">
        <f t="shared" si="468"/>
        <v>nepildyti</v>
      </c>
      <c r="T2904" s="114" t="str">
        <f t="shared" si="468"/>
        <v>nepildyti</v>
      </c>
      <c r="U2904" s="115"/>
      <c r="V2904" s="115"/>
      <c r="W2904" s="116"/>
      <c r="X2904" s="153"/>
      <c r="Y2904" s="153"/>
      <c r="Z2904" s="153"/>
      <c r="AA2904" s="115"/>
      <c r="AB2904" s="115"/>
      <c r="AC2904" s="115"/>
      <c r="AD2904" s="115"/>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VLOOKUP(B2905,Kodai_priem!$D$4:$D$564,1,FALSE)</f>
        <v>#N/A</v>
      </c>
      <c r="F2905" s="115"/>
      <c r="G2905" s="115"/>
      <c r="H2905" s="39"/>
      <c r="I2905" s="115"/>
      <c r="J2905" s="115"/>
      <c r="K2905" s="115"/>
      <c r="L2905" s="115"/>
      <c r="M2905" s="115"/>
      <c r="N2905" s="116"/>
      <c r="O2905" s="117"/>
      <c r="P2905" s="118"/>
      <c r="Q2905" s="115"/>
      <c r="R2905" s="115"/>
      <c r="S2905" s="117" t="str">
        <f t="shared" ref="S2905:T2968" si="478">IF($R2905="fizinis asmuo","užpildykite","nepildyti")</f>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VLOOKUP(B2906,Kodai_priem!$D$4:$D$564,1,FALSE)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VLOOKUP(B2907,Kodai_priem!$D$4:$D$564,1,FALSE)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VLOOKUP(B2908,Kodai_priem!$D$4:$D$564,1,FALSE)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VLOOKUP(B2909,Kodai_priem!$D$4:$D$564,1,FALSE)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VLOOKUP(B2910,Kodai_priem!$D$4:$D$564,1,FALSE)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VLOOKUP(B2911,Kodai_priem!$D$4:$D$564,1,FALSE)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VLOOKUP(B2912,Kodai_priem!$D$4:$D$564,1,FALSE)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VLOOKUP(B2913,Kodai_priem!$D$4:$D$564,1,FALSE)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VLOOKUP(B2914,Kodai_priem!$D$4:$D$564,1,FALSE)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VLOOKUP(B2915,Kodai_priem!$D$4:$D$564,1,FALSE)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VLOOKUP(B2916,Kodai_priem!$D$4:$D$564,1,FALSE)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VLOOKUP(B2917,Kodai_priem!$D$4:$D$564,1,FALSE)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VLOOKUP(B2918,Kodai_priem!$D$4:$D$564,1,FALSE)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VLOOKUP(B2919,Kodai_priem!$D$4:$D$564,1,FALSE)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VLOOKUP(B2920,Kodai_priem!$D$4:$D$564,1,FALSE)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VLOOKUP(B2921,Kodai_priem!$D$4:$D$564,1,FALSE)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VLOOKUP(B2922,Kodai_priem!$D$4:$D$564,1,FALSE)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VLOOKUP(B2923,Kodai_priem!$D$4:$D$564,1,FALSE)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VLOOKUP(B2924,Kodai_priem!$D$4:$D$564,1,FALSE)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VLOOKUP(B2925,Kodai_priem!$D$4:$D$564,1,FALSE)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VLOOKUP(B2926,Kodai_priem!$D$4:$D$564,1,FALSE)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VLOOKUP(B2927,Kodai_priem!$D$4:$D$564,1,FALSE)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VLOOKUP(B2928,Kodai_priem!$D$4:$D$564,1,FALSE)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VLOOKUP(B2929,Kodai_priem!$D$4:$D$564,1,FALSE)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VLOOKUP(B2930,Kodai_priem!$D$4:$D$564,1,FALSE)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VLOOKUP(B2931,Kodai_priem!$D$4:$D$564,1,FALSE)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VLOOKUP(B2932,Kodai_priem!$D$4:$D$564,1,FALSE)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VLOOKUP(B2933,Kodai_priem!$D$4:$D$564,1,FALSE)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VLOOKUP(B2934,Kodai_priem!$D$4:$D$564,1,FALSE)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VLOOKUP(B2935,Kodai_priem!$D$4:$D$564,1,FALSE)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VLOOKUP(B2936,Kodai_priem!$D$4:$D$564,1,FALSE)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VLOOKUP(B2937,Kodai_priem!$D$4:$D$564,1,FALSE)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VLOOKUP(B2938,Kodai_priem!$D$4:$D$564,1,FALSE)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VLOOKUP(B2939,Kodai_priem!$D$4:$D$564,1,FALSE)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VLOOKUP(B2940,Kodai_priem!$D$4:$D$564,1,FALSE)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VLOOKUP(B2941,Kodai_priem!$D$4:$D$564,1,FALSE)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VLOOKUP(B2942,Kodai_priem!$D$4:$D$564,1,FALSE)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VLOOKUP(B2943,Kodai_priem!$D$4:$D$564,1,FALSE)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VLOOKUP(B2944,Kodai_priem!$D$4:$D$564,1,FALSE)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VLOOKUP(B2945,Kodai_priem!$D$4:$D$564,1,FALSE)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VLOOKUP(B2946,Kodai_priem!$D$4:$D$564,1,FALSE)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VLOOKUP(B2947,Kodai_priem!$D$4:$D$564,1,FALSE)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VLOOKUP(B2948,Kodai_priem!$D$4:$D$564,1,FALSE)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VLOOKUP(B2949,Kodai_priem!$D$4:$D$564,1,FALSE)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VLOOKUP(B2950,Kodai_priem!$D$4:$D$564,1,FALSE)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VLOOKUP(B2951,Kodai_priem!$D$4:$D$564,1,FALSE)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VLOOKUP(B2952,Kodai_priem!$D$4:$D$564,1,FALSE)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VLOOKUP(B2953,Kodai_priem!$D$4:$D$564,1,FALSE)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3" t="str">
        <f t="shared" si="473"/>
        <v/>
      </c>
      <c r="D2954" s="113" t="e">
        <f>VLOOKUP(C2954,Kodai_VVG!$C$4:$C$52,1,FALSE)</f>
        <v>#N/A</v>
      </c>
      <c r="E2954" s="113" t="e">
        <f>VLOOKUP(B2954,Kodai_priem!$D$4:$D$564,1,FALSE)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3" t="str">
        <f t="shared" si="473"/>
        <v/>
      </c>
      <c r="D2955" s="113" t="e">
        <f>VLOOKUP(C2955,Kodai_VVG!$C$4:$C$52,1,FALSE)</f>
        <v>#N/A</v>
      </c>
      <c r="E2955" s="113" t="e">
        <f>VLOOKUP(B2955,Kodai_priem!$D$4:$D$564,1,FALSE)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3" t="str">
        <f t="shared" si="473"/>
        <v/>
      </c>
      <c r="D2956" s="113" t="e">
        <f>VLOOKUP(C2956,Kodai_VVG!$C$4:$C$52,1,FALSE)</f>
        <v>#N/A</v>
      </c>
      <c r="E2956" s="113" t="e">
        <f>VLOOKUP(B2956,Kodai_priem!$D$4:$D$564,1,FALSE)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3" t="str">
        <f t="shared" si="473"/>
        <v/>
      </c>
      <c r="D2957" s="113" t="e">
        <f>VLOOKUP(C2957,Kodai_VVG!$C$4:$C$52,1,FALSE)</f>
        <v>#N/A</v>
      </c>
      <c r="E2957" s="113" t="e">
        <f>VLOOKUP(B2957,Kodai_priem!$D$4:$D$564,1,FALSE)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3" t="str">
        <f t="shared" si="473"/>
        <v/>
      </c>
      <c r="D2958" s="113" t="e">
        <f>VLOOKUP(C2958,Kodai_VVG!$C$4:$C$52,1,FALSE)</f>
        <v>#N/A</v>
      </c>
      <c r="E2958" s="113" t="e">
        <f>VLOOKUP(B2958,Kodai_priem!$D$4:$D$564,1,FALSE)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VLOOKUP(B2959,Kodai_priem!$D$4:$D$564,1,FALSE)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VLOOKUP(B2960,Kodai_priem!$D$4:$D$564,1,FALSE)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VLOOKUP(B2961,Kodai_priem!$D$4:$D$564,1,FALSE)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VLOOKUP(B2962,Kodai_priem!$D$4:$D$564,1,FALSE)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VLOOKUP(B2963,Kodai_priem!$D$4:$D$564,1,FALSE)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3" t="str">
        <f t="shared" si="473"/>
        <v/>
      </c>
      <c r="D2964" s="113" t="e">
        <f>VLOOKUP(C2964,Kodai_VVG!$C$4:$C$52,1,FALSE)</f>
        <v>#N/A</v>
      </c>
      <c r="E2964" s="113" t="e">
        <f>VLOOKUP(B2964,Kodai_priem!$D$4:$D$564,1,FALSE)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3" t="str">
        <f t="shared" si="473"/>
        <v/>
      </c>
      <c r="D2965" s="113" t="e">
        <f>VLOOKUP(C2965,Kodai_VVG!$C$4:$C$52,1,FALSE)</f>
        <v>#N/A</v>
      </c>
      <c r="E2965" s="113" t="e">
        <f>VLOOKUP(B2965,Kodai_priem!$D$4:$D$564,1,FALSE)</f>
        <v>#N/A</v>
      </c>
      <c r="F2965" s="115"/>
      <c r="G2965" s="115"/>
      <c r="H2965" s="39"/>
      <c r="I2965" s="115"/>
      <c r="J2965" s="115"/>
      <c r="K2965" s="115"/>
      <c r="L2965" s="115"/>
      <c r="M2965" s="115"/>
      <c r="N2965" s="116"/>
      <c r="O2965" s="117"/>
      <c r="P2965" s="118"/>
      <c r="Q2965" s="115"/>
      <c r="R2965" s="115"/>
      <c r="S2965" s="117" t="str">
        <f t="shared" si="478"/>
        <v>nepildyti</v>
      </c>
      <c r="T2965" s="114" t="str">
        <f t="shared" si="478"/>
        <v>nepildyti</v>
      </c>
      <c r="U2965" s="115"/>
      <c r="V2965" s="115"/>
      <c r="W2965" s="116"/>
      <c r="X2965" s="153"/>
      <c r="Y2965" s="153"/>
      <c r="Z2965" s="153"/>
      <c r="AA2965" s="115"/>
      <c r="AB2965" s="115"/>
      <c r="AC2965" s="115"/>
      <c r="AD2965" s="115"/>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3" t="str">
        <f t="shared" si="473"/>
        <v/>
      </c>
      <c r="D2966" s="113" t="e">
        <f>VLOOKUP(C2966,Kodai_VVG!$C$4:$C$52,1,FALSE)</f>
        <v>#N/A</v>
      </c>
      <c r="E2966" s="113" t="e">
        <f>VLOOKUP(B2966,Kodai_priem!$D$4:$D$564,1,FALSE)</f>
        <v>#N/A</v>
      </c>
      <c r="F2966" s="115"/>
      <c r="G2966" s="115"/>
      <c r="H2966" s="39"/>
      <c r="I2966" s="115"/>
      <c r="J2966" s="115"/>
      <c r="K2966" s="115"/>
      <c r="L2966" s="115"/>
      <c r="M2966" s="115"/>
      <c r="N2966" s="116"/>
      <c r="O2966" s="117"/>
      <c r="P2966" s="118"/>
      <c r="Q2966" s="115"/>
      <c r="R2966" s="115"/>
      <c r="S2966" s="117" t="str">
        <f t="shared" si="478"/>
        <v>nepildyti</v>
      </c>
      <c r="T2966" s="114" t="str">
        <f t="shared" si="478"/>
        <v>nepildyti</v>
      </c>
      <c r="U2966" s="115"/>
      <c r="V2966" s="115"/>
      <c r="W2966" s="116"/>
      <c r="X2966" s="153"/>
      <c r="Y2966" s="153"/>
      <c r="Z2966" s="153"/>
      <c r="AA2966" s="115"/>
      <c r="AB2966" s="115"/>
      <c r="AC2966" s="115"/>
      <c r="AD2966" s="115"/>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3" t="str">
        <f t="shared" si="473"/>
        <v/>
      </c>
      <c r="D2967" s="113" t="e">
        <f>VLOOKUP(C2967,Kodai_VVG!$C$4:$C$52,1,FALSE)</f>
        <v>#N/A</v>
      </c>
      <c r="E2967" s="113" t="e">
        <f>VLOOKUP(B2967,Kodai_priem!$D$4:$D$564,1,FALSE)</f>
        <v>#N/A</v>
      </c>
      <c r="F2967" s="115"/>
      <c r="G2967" s="115"/>
      <c r="H2967" s="39"/>
      <c r="I2967" s="115"/>
      <c r="J2967" s="115"/>
      <c r="K2967" s="115"/>
      <c r="L2967" s="115"/>
      <c r="M2967" s="115"/>
      <c r="N2967" s="116"/>
      <c r="O2967" s="117"/>
      <c r="P2967" s="118"/>
      <c r="Q2967" s="115"/>
      <c r="R2967" s="115"/>
      <c r="S2967" s="117" t="str">
        <f t="shared" si="478"/>
        <v>nepildyti</v>
      </c>
      <c r="T2967" s="114" t="str">
        <f t="shared" si="478"/>
        <v>nepildyti</v>
      </c>
      <c r="U2967" s="115"/>
      <c r="V2967" s="115"/>
      <c r="W2967" s="116"/>
      <c r="X2967" s="153"/>
      <c r="Y2967" s="153"/>
      <c r="Z2967" s="153"/>
      <c r="AA2967" s="115"/>
      <c r="AB2967" s="115"/>
      <c r="AC2967" s="115"/>
      <c r="AD2967" s="115"/>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3" t="str">
        <f t="shared" ref="C2968:C3031" si="483">LEFT(K2968,4)</f>
        <v/>
      </c>
      <c r="D2968" s="113" t="e">
        <f>VLOOKUP(C2968,Kodai_VVG!$C$4:$C$52,1,FALSE)</f>
        <v>#N/A</v>
      </c>
      <c r="E2968" s="113" t="e">
        <f>VLOOKUP(B2968,Kodai_priem!$D$4:$D$564,1,FALSE)</f>
        <v>#N/A</v>
      </c>
      <c r="F2968" s="115"/>
      <c r="G2968" s="115"/>
      <c r="H2968" s="39"/>
      <c r="I2968" s="115"/>
      <c r="J2968" s="115"/>
      <c r="K2968" s="115"/>
      <c r="L2968" s="115"/>
      <c r="M2968" s="115"/>
      <c r="N2968" s="116"/>
      <c r="O2968" s="117"/>
      <c r="P2968" s="118"/>
      <c r="Q2968" s="115"/>
      <c r="R2968" s="115"/>
      <c r="S2968" s="117" t="str">
        <f t="shared" si="478"/>
        <v>nepildyti</v>
      </c>
      <c r="T2968" s="114" t="str">
        <f t="shared" si="478"/>
        <v>nepildyti</v>
      </c>
      <c r="U2968" s="115"/>
      <c r="V2968" s="115"/>
      <c r="W2968" s="116"/>
      <c r="X2968" s="153"/>
      <c r="Y2968" s="153"/>
      <c r="Z2968" s="153"/>
      <c r="AA2968" s="115"/>
      <c r="AB2968" s="115"/>
      <c r="AC2968" s="115"/>
      <c r="AD2968" s="115"/>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VLOOKUP(B2969,Kodai_priem!$D$4:$D$564,1,FALSE)</f>
        <v>#N/A</v>
      </c>
      <c r="F2969" s="115"/>
      <c r="G2969" s="115"/>
      <c r="H2969" s="39"/>
      <c r="I2969" s="115"/>
      <c r="J2969" s="115"/>
      <c r="K2969" s="115"/>
      <c r="L2969" s="115"/>
      <c r="M2969" s="115"/>
      <c r="N2969" s="116"/>
      <c r="O2969" s="117"/>
      <c r="P2969" s="118"/>
      <c r="Q2969" s="115"/>
      <c r="R2969" s="115"/>
      <c r="S2969" s="117" t="str">
        <f t="shared" ref="S2969:T3032" si="488">IF($R2969="fizinis asmuo","užpildykite","nepildyti")</f>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VLOOKUP(B2970,Kodai_priem!$D$4:$D$564,1,FALSE)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VLOOKUP(B2971,Kodai_priem!$D$4:$D$564,1,FALSE)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VLOOKUP(B2972,Kodai_priem!$D$4:$D$564,1,FALSE)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VLOOKUP(B2973,Kodai_priem!$D$4:$D$564,1,FALSE)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VLOOKUP(B2974,Kodai_priem!$D$4:$D$564,1,FALSE)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VLOOKUP(B2975,Kodai_priem!$D$4:$D$564,1,FALSE)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VLOOKUP(B2976,Kodai_priem!$D$4:$D$564,1,FALSE)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VLOOKUP(B2977,Kodai_priem!$D$4:$D$564,1,FALSE)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VLOOKUP(B2978,Kodai_priem!$D$4:$D$564,1,FALSE)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VLOOKUP(B2979,Kodai_priem!$D$4:$D$564,1,FALSE)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VLOOKUP(B2980,Kodai_priem!$D$4:$D$564,1,FALSE)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VLOOKUP(B2981,Kodai_priem!$D$4:$D$564,1,FALSE)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VLOOKUP(B2982,Kodai_priem!$D$4:$D$564,1,FALSE)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VLOOKUP(B2983,Kodai_priem!$D$4:$D$564,1,FALSE)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VLOOKUP(B2984,Kodai_priem!$D$4:$D$564,1,FALSE)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VLOOKUP(B2985,Kodai_priem!$D$4:$D$564,1,FALSE)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VLOOKUP(B2986,Kodai_priem!$D$4:$D$564,1,FALSE)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VLOOKUP(B2987,Kodai_priem!$D$4:$D$564,1,FALSE)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VLOOKUP(B2988,Kodai_priem!$D$4:$D$564,1,FALSE)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VLOOKUP(B2989,Kodai_priem!$D$4:$D$564,1,FALSE)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VLOOKUP(B2990,Kodai_priem!$D$4:$D$564,1,FALSE)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VLOOKUP(B2991,Kodai_priem!$D$4:$D$564,1,FALSE)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VLOOKUP(B2992,Kodai_priem!$D$4:$D$564,1,FALSE)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VLOOKUP(B2993,Kodai_priem!$D$4:$D$564,1,FALSE)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VLOOKUP(B2994,Kodai_priem!$D$4:$D$564,1,FALSE)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VLOOKUP(B2995,Kodai_priem!$D$4:$D$564,1,FALSE)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VLOOKUP(B2996,Kodai_priem!$D$4:$D$564,1,FALSE)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VLOOKUP(B2997,Kodai_priem!$D$4:$D$564,1,FALSE)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VLOOKUP(B2998,Kodai_priem!$D$4:$D$564,1,FALSE)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VLOOKUP(B2999,Kodai_priem!$D$4:$D$564,1,FALSE)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VLOOKUP(B3000,Kodai_priem!$D$4:$D$564,1,FALSE)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VLOOKUP(B3001,Kodai_priem!$D$4:$D$564,1,FALSE)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VLOOKUP(B3002,Kodai_priem!$D$4:$D$564,1,FALSE)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VLOOKUP(B3003,Kodai_priem!$D$4:$D$564,1,FALSE)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VLOOKUP(B3004,Kodai_priem!$D$4:$D$564,1,FALSE)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VLOOKUP(B3005,Kodai_priem!$D$4:$D$564,1,FALSE)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VLOOKUP(B3006,Kodai_priem!$D$4:$D$564,1,FALSE)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VLOOKUP(B3007,Kodai_priem!$D$4:$D$564,1,FALSE)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VLOOKUP(B3008,Kodai_priem!$D$4:$D$564,1,FALSE)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VLOOKUP(B3009,Kodai_priem!$D$4:$D$564,1,FALSE)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VLOOKUP(B3010,Kodai_priem!$D$4:$D$564,1,FALSE)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VLOOKUP(B3011,Kodai_priem!$D$4:$D$564,1,FALSE)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VLOOKUP(B3012,Kodai_priem!$D$4:$D$564,1,FALSE)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VLOOKUP(B3013,Kodai_priem!$D$4:$D$564,1,FALSE)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VLOOKUP(B3014,Kodai_priem!$D$4:$D$564,1,FALSE)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VLOOKUP(B3015,Kodai_priem!$D$4:$D$564,1,FALSE)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VLOOKUP(B3016,Kodai_priem!$D$4:$D$564,1,FALSE)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VLOOKUP(B3017,Kodai_priem!$D$4:$D$564,1,FALSE)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3" t="str">
        <f t="shared" si="483"/>
        <v/>
      </c>
      <c r="D3018" s="113" t="e">
        <f>VLOOKUP(C3018,Kodai_VVG!$C$4:$C$52,1,FALSE)</f>
        <v>#N/A</v>
      </c>
      <c r="E3018" s="113" t="e">
        <f>VLOOKUP(B3018,Kodai_priem!$D$4:$D$564,1,FALSE)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3" t="str">
        <f t="shared" si="483"/>
        <v/>
      </c>
      <c r="D3019" s="113" t="e">
        <f>VLOOKUP(C3019,Kodai_VVG!$C$4:$C$52,1,FALSE)</f>
        <v>#N/A</v>
      </c>
      <c r="E3019" s="113" t="e">
        <f>VLOOKUP(B3019,Kodai_priem!$D$4:$D$564,1,FALSE)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3" t="str">
        <f t="shared" si="483"/>
        <v/>
      </c>
      <c r="D3020" s="113" t="e">
        <f>VLOOKUP(C3020,Kodai_VVG!$C$4:$C$52,1,FALSE)</f>
        <v>#N/A</v>
      </c>
      <c r="E3020" s="113" t="e">
        <f>VLOOKUP(B3020,Kodai_priem!$D$4:$D$564,1,FALSE)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3" t="str">
        <f t="shared" si="483"/>
        <v/>
      </c>
      <c r="D3021" s="113" t="e">
        <f>VLOOKUP(C3021,Kodai_VVG!$C$4:$C$52,1,FALSE)</f>
        <v>#N/A</v>
      </c>
      <c r="E3021" s="113" t="e">
        <f>VLOOKUP(B3021,Kodai_priem!$D$4:$D$564,1,FALSE)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3" t="str">
        <f t="shared" si="483"/>
        <v/>
      </c>
      <c r="D3022" s="113" t="e">
        <f>VLOOKUP(C3022,Kodai_VVG!$C$4:$C$52,1,FALSE)</f>
        <v>#N/A</v>
      </c>
      <c r="E3022" s="113" t="e">
        <f>VLOOKUP(B3022,Kodai_priem!$D$4:$D$564,1,FALSE)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VLOOKUP(B3023,Kodai_priem!$D$4:$D$564,1,FALSE)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VLOOKUP(B3024,Kodai_priem!$D$4:$D$564,1,FALSE)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VLOOKUP(B3025,Kodai_priem!$D$4:$D$564,1,FALSE)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VLOOKUP(B3026,Kodai_priem!$D$4:$D$564,1,FALSE)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VLOOKUP(B3027,Kodai_priem!$D$4:$D$564,1,FALSE)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3" t="str">
        <f t="shared" si="483"/>
        <v/>
      </c>
      <c r="D3028" s="113" t="e">
        <f>VLOOKUP(C3028,Kodai_VVG!$C$4:$C$52,1,FALSE)</f>
        <v>#N/A</v>
      </c>
      <c r="E3028" s="113" t="e">
        <f>VLOOKUP(B3028,Kodai_priem!$D$4:$D$564,1,FALSE)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3" t="str">
        <f t="shared" si="483"/>
        <v/>
      </c>
      <c r="D3029" s="113" t="e">
        <f>VLOOKUP(C3029,Kodai_VVG!$C$4:$C$52,1,FALSE)</f>
        <v>#N/A</v>
      </c>
      <c r="E3029" s="113" t="e">
        <f>VLOOKUP(B3029,Kodai_priem!$D$4:$D$564,1,FALSE)</f>
        <v>#N/A</v>
      </c>
      <c r="F3029" s="115"/>
      <c r="G3029" s="115"/>
      <c r="H3029" s="39"/>
      <c r="I3029" s="115"/>
      <c r="J3029" s="115"/>
      <c r="K3029" s="115"/>
      <c r="L3029" s="115"/>
      <c r="M3029" s="115"/>
      <c r="N3029" s="116"/>
      <c r="O3029" s="117"/>
      <c r="P3029" s="118"/>
      <c r="Q3029" s="115"/>
      <c r="R3029" s="115"/>
      <c r="S3029" s="117" t="str">
        <f t="shared" si="488"/>
        <v>nepildyti</v>
      </c>
      <c r="T3029" s="114" t="str">
        <f t="shared" si="488"/>
        <v>nepildyti</v>
      </c>
      <c r="U3029" s="115"/>
      <c r="V3029" s="115"/>
      <c r="W3029" s="116"/>
      <c r="X3029" s="153"/>
      <c r="Y3029" s="153"/>
      <c r="Z3029" s="153"/>
      <c r="AA3029" s="115"/>
      <c r="AB3029" s="115"/>
      <c r="AC3029" s="115"/>
      <c r="AD3029" s="115"/>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3" t="str">
        <f t="shared" si="483"/>
        <v/>
      </c>
      <c r="D3030" s="113" t="e">
        <f>VLOOKUP(C3030,Kodai_VVG!$C$4:$C$52,1,FALSE)</f>
        <v>#N/A</v>
      </c>
      <c r="E3030" s="113" t="e">
        <f>VLOOKUP(B3030,Kodai_priem!$D$4:$D$564,1,FALSE)</f>
        <v>#N/A</v>
      </c>
      <c r="F3030" s="115"/>
      <c r="G3030" s="115"/>
      <c r="H3030" s="39"/>
      <c r="I3030" s="115"/>
      <c r="J3030" s="115"/>
      <c r="K3030" s="115"/>
      <c r="L3030" s="115"/>
      <c r="M3030" s="115"/>
      <c r="N3030" s="116"/>
      <c r="O3030" s="117"/>
      <c r="P3030" s="118"/>
      <c r="Q3030" s="115"/>
      <c r="R3030" s="115"/>
      <c r="S3030" s="117" t="str">
        <f t="shared" si="488"/>
        <v>nepildyti</v>
      </c>
      <c r="T3030" s="114" t="str">
        <f t="shared" si="488"/>
        <v>nepildyti</v>
      </c>
      <c r="U3030" s="115"/>
      <c r="V3030" s="115"/>
      <c r="W3030" s="116"/>
      <c r="X3030" s="153"/>
      <c r="Y3030" s="153"/>
      <c r="Z3030" s="153"/>
      <c r="AA3030" s="115"/>
      <c r="AB3030" s="115"/>
      <c r="AC3030" s="115"/>
      <c r="AD3030" s="115"/>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3" t="str">
        <f t="shared" si="483"/>
        <v/>
      </c>
      <c r="D3031" s="113" t="e">
        <f>VLOOKUP(C3031,Kodai_VVG!$C$4:$C$52,1,FALSE)</f>
        <v>#N/A</v>
      </c>
      <c r="E3031" s="113" t="e">
        <f>VLOOKUP(B3031,Kodai_priem!$D$4:$D$564,1,FALSE)</f>
        <v>#N/A</v>
      </c>
      <c r="F3031" s="115"/>
      <c r="G3031" s="115"/>
      <c r="H3031" s="39"/>
      <c r="I3031" s="115"/>
      <c r="J3031" s="115"/>
      <c r="K3031" s="115"/>
      <c r="L3031" s="115"/>
      <c r="M3031" s="115"/>
      <c r="N3031" s="116"/>
      <c r="O3031" s="117"/>
      <c r="P3031" s="118"/>
      <c r="Q3031" s="115"/>
      <c r="R3031" s="115"/>
      <c r="S3031" s="117" t="str">
        <f t="shared" si="488"/>
        <v>nepildyti</v>
      </c>
      <c r="T3031" s="114" t="str">
        <f t="shared" si="488"/>
        <v>nepildyti</v>
      </c>
      <c r="U3031" s="115"/>
      <c r="V3031" s="115"/>
      <c r="W3031" s="116"/>
      <c r="X3031" s="153"/>
      <c r="Y3031" s="153"/>
      <c r="Z3031" s="153"/>
      <c r="AA3031" s="115"/>
      <c r="AB3031" s="115"/>
      <c r="AC3031" s="115"/>
      <c r="AD3031" s="115"/>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3" t="str">
        <f t="shared" ref="C3032:C3095" si="493">LEFT(K3032,4)</f>
        <v/>
      </c>
      <c r="D3032" s="113" t="e">
        <f>VLOOKUP(C3032,Kodai_VVG!$C$4:$C$52,1,FALSE)</f>
        <v>#N/A</v>
      </c>
      <c r="E3032" s="113" t="e">
        <f>VLOOKUP(B3032,Kodai_priem!$D$4:$D$564,1,FALSE)</f>
        <v>#N/A</v>
      </c>
      <c r="F3032" s="115"/>
      <c r="G3032" s="115"/>
      <c r="H3032" s="39"/>
      <c r="I3032" s="115"/>
      <c r="J3032" s="115"/>
      <c r="K3032" s="115"/>
      <c r="L3032" s="115"/>
      <c r="M3032" s="115"/>
      <c r="N3032" s="116"/>
      <c r="O3032" s="117"/>
      <c r="P3032" s="118"/>
      <c r="Q3032" s="115"/>
      <c r="R3032" s="115"/>
      <c r="S3032" s="117" t="str">
        <f t="shared" si="488"/>
        <v>nepildyti</v>
      </c>
      <c r="T3032" s="114" t="str">
        <f t="shared" si="488"/>
        <v>nepildyti</v>
      </c>
      <c r="U3032" s="115"/>
      <c r="V3032" s="115"/>
      <c r="W3032" s="116"/>
      <c r="X3032" s="153"/>
      <c r="Y3032" s="153"/>
      <c r="Z3032" s="153"/>
      <c r="AA3032" s="115"/>
      <c r="AB3032" s="115"/>
      <c r="AC3032" s="115"/>
      <c r="AD3032" s="115"/>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VLOOKUP(B3033,Kodai_priem!$D$4:$D$564,1,FALSE)</f>
        <v>#N/A</v>
      </c>
      <c r="F3033" s="115"/>
      <c r="G3033" s="115"/>
      <c r="H3033" s="39"/>
      <c r="I3033" s="115"/>
      <c r="J3033" s="115"/>
      <c r="K3033" s="115"/>
      <c r="L3033" s="115"/>
      <c r="M3033" s="115"/>
      <c r="N3033" s="116"/>
      <c r="O3033" s="117"/>
      <c r="P3033" s="118"/>
      <c r="Q3033" s="115"/>
      <c r="R3033" s="115"/>
      <c r="S3033" s="117" t="str">
        <f t="shared" ref="S3033:T3096" si="498">IF($R3033="fizinis asmuo","užpildykite","nepildyti")</f>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VLOOKUP(B3034,Kodai_priem!$D$4:$D$564,1,FALSE)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VLOOKUP(B3035,Kodai_priem!$D$4:$D$564,1,FALSE)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VLOOKUP(B3036,Kodai_priem!$D$4:$D$564,1,FALSE)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VLOOKUP(B3037,Kodai_priem!$D$4:$D$564,1,FALSE)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VLOOKUP(B3038,Kodai_priem!$D$4:$D$564,1,FALSE)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VLOOKUP(B3039,Kodai_priem!$D$4:$D$564,1,FALSE)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VLOOKUP(B3040,Kodai_priem!$D$4:$D$564,1,FALSE)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VLOOKUP(B3041,Kodai_priem!$D$4:$D$564,1,FALSE)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VLOOKUP(B3042,Kodai_priem!$D$4:$D$564,1,FALSE)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VLOOKUP(B3043,Kodai_priem!$D$4:$D$564,1,FALSE)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VLOOKUP(B3044,Kodai_priem!$D$4:$D$564,1,FALSE)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VLOOKUP(B3045,Kodai_priem!$D$4:$D$564,1,FALSE)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VLOOKUP(B3046,Kodai_priem!$D$4:$D$564,1,FALSE)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VLOOKUP(B3047,Kodai_priem!$D$4:$D$564,1,FALSE)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VLOOKUP(B3048,Kodai_priem!$D$4:$D$564,1,FALSE)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VLOOKUP(B3049,Kodai_priem!$D$4:$D$564,1,FALSE)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VLOOKUP(B3050,Kodai_priem!$D$4:$D$564,1,FALSE)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VLOOKUP(B3051,Kodai_priem!$D$4:$D$564,1,FALSE)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VLOOKUP(B3052,Kodai_priem!$D$4:$D$564,1,FALSE)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VLOOKUP(B3053,Kodai_priem!$D$4:$D$564,1,FALSE)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VLOOKUP(B3054,Kodai_priem!$D$4:$D$564,1,FALSE)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VLOOKUP(B3055,Kodai_priem!$D$4:$D$564,1,FALSE)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VLOOKUP(B3056,Kodai_priem!$D$4:$D$564,1,FALSE)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VLOOKUP(B3057,Kodai_priem!$D$4:$D$564,1,FALSE)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VLOOKUP(B3058,Kodai_priem!$D$4:$D$564,1,FALSE)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VLOOKUP(B3059,Kodai_priem!$D$4:$D$564,1,FALSE)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VLOOKUP(B3060,Kodai_priem!$D$4:$D$564,1,FALSE)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VLOOKUP(B3061,Kodai_priem!$D$4:$D$564,1,FALSE)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VLOOKUP(B3062,Kodai_priem!$D$4:$D$564,1,FALSE)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VLOOKUP(B3063,Kodai_priem!$D$4:$D$564,1,FALSE)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VLOOKUP(B3064,Kodai_priem!$D$4:$D$564,1,FALSE)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VLOOKUP(B3065,Kodai_priem!$D$4:$D$564,1,FALSE)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VLOOKUP(B3066,Kodai_priem!$D$4:$D$564,1,FALSE)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VLOOKUP(B3067,Kodai_priem!$D$4:$D$564,1,FALSE)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VLOOKUP(B3068,Kodai_priem!$D$4:$D$564,1,FALSE)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VLOOKUP(B3069,Kodai_priem!$D$4:$D$564,1,FALSE)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VLOOKUP(B3070,Kodai_priem!$D$4:$D$564,1,FALSE)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VLOOKUP(B3071,Kodai_priem!$D$4:$D$564,1,FALSE)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VLOOKUP(B3072,Kodai_priem!$D$4:$D$564,1,FALSE)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VLOOKUP(B3073,Kodai_priem!$D$4:$D$564,1,FALSE)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VLOOKUP(B3074,Kodai_priem!$D$4:$D$564,1,FALSE)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VLOOKUP(B3075,Kodai_priem!$D$4:$D$564,1,FALSE)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VLOOKUP(B3076,Kodai_priem!$D$4:$D$564,1,FALSE)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VLOOKUP(B3077,Kodai_priem!$D$4:$D$564,1,FALSE)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VLOOKUP(B3078,Kodai_priem!$D$4:$D$564,1,FALSE)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VLOOKUP(B3079,Kodai_priem!$D$4:$D$564,1,FALSE)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VLOOKUP(B3080,Kodai_priem!$D$4:$D$564,1,FALSE)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VLOOKUP(B3081,Kodai_priem!$D$4:$D$564,1,FALSE)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3" t="str">
        <f t="shared" si="493"/>
        <v/>
      </c>
      <c r="D3082" s="113" t="e">
        <f>VLOOKUP(C3082,Kodai_VVG!$C$4:$C$52,1,FALSE)</f>
        <v>#N/A</v>
      </c>
      <c r="E3082" s="113" t="e">
        <f>VLOOKUP(B3082,Kodai_priem!$D$4:$D$564,1,FALSE)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3" t="str">
        <f t="shared" si="493"/>
        <v/>
      </c>
      <c r="D3083" s="113" t="e">
        <f>VLOOKUP(C3083,Kodai_VVG!$C$4:$C$52,1,FALSE)</f>
        <v>#N/A</v>
      </c>
      <c r="E3083" s="113" t="e">
        <f>VLOOKUP(B3083,Kodai_priem!$D$4:$D$564,1,FALSE)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3" t="str">
        <f t="shared" si="493"/>
        <v/>
      </c>
      <c r="D3084" s="113" t="e">
        <f>VLOOKUP(C3084,Kodai_VVG!$C$4:$C$52,1,FALSE)</f>
        <v>#N/A</v>
      </c>
      <c r="E3084" s="113" t="e">
        <f>VLOOKUP(B3084,Kodai_priem!$D$4:$D$564,1,FALSE)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3" t="str">
        <f t="shared" si="493"/>
        <v/>
      </c>
      <c r="D3085" s="113" t="e">
        <f>VLOOKUP(C3085,Kodai_VVG!$C$4:$C$52,1,FALSE)</f>
        <v>#N/A</v>
      </c>
      <c r="E3085" s="113" t="e">
        <f>VLOOKUP(B3085,Kodai_priem!$D$4:$D$564,1,FALSE)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3" t="str">
        <f t="shared" si="493"/>
        <v/>
      </c>
      <c r="D3086" s="113" t="e">
        <f>VLOOKUP(C3086,Kodai_VVG!$C$4:$C$52,1,FALSE)</f>
        <v>#N/A</v>
      </c>
      <c r="E3086" s="113" t="e">
        <f>VLOOKUP(B3086,Kodai_priem!$D$4:$D$564,1,FALSE)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VLOOKUP(B3087,Kodai_priem!$D$4:$D$564,1,FALSE)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VLOOKUP(B3088,Kodai_priem!$D$4:$D$564,1,FALSE)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VLOOKUP(B3089,Kodai_priem!$D$4:$D$564,1,FALSE)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VLOOKUP(B3090,Kodai_priem!$D$4:$D$564,1,FALSE)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VLOOKUP(B3091,Kodai_priem!$D$4:$D$564,1,FALSE)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3" t="str">
        <f t="shared" si="493"/>
        <v/>
      </c>
      <c r="D3092" s="113" t="e">
        <f>VLOOKUP(C3092,Kodai_VVG!$C$4:$C$52,1,FALSE)</f>
        <v>#N/A</v>
      </c>
      <c r="E3092" s="113" t="e">
        <f>VLOOKUP(B3092,Kodai_priem!$D$4:$D$564,1,FALSE)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3" t="str">
        <f t="shared" si="493"/>
        <v/>
      </c>
      <c r="D3093" s="113" t="e">
        <f>VLOOKUP(C3093,Kodai_VVG!$C$4:$C$52,1,FALSE)</f>
        <v>#N/A</v>
      </c>
      <c r="E3093" s="113" t="e">
        <f>VLOOKUP(B3093,Kodai_priem!$D$4:$D$564,1,FALSE)</f>
        <v>#N/A</v>
      </c>
      <c r="F3093" s="115"/>
      <c r="G3093" s="115"/>
      <c r="H3093" s="39"/>
      <c r="I3093" s="115"/>
      <c r="J3093" s="115"/>
      <c r="K3093" s="115"/>
      <c r="L3093" s="115"/>
      <c r="M3093" s="115"/>
      <c r="N3093" s="116"/>
      <c r="O3093" s="117"/>
      <c r="P3093" s="118"/>
      <c r="Q3093" s="115"/>
      <c r="R3093" s="115"/>
      <c r="S3093" s="117" t="str">
        <f t="shared" si="498"/>
        <v>nepildyti</v>
      </c>
      <c r="T3093" s="114" t="str">
        <f t="shared" si="498"/>
        <v>nepildyti</v>
      </c>
      <c r="U3093" s="115"/>
      <c r="V3093" s="115"/>
      <c r="W3093" s="116"/>
      <c r="X3093" s="153"/>
      <c r="Y3093" s="153"/>
      <c r="Z3093" s="153"/>
      <c r="AA3093" s="115"/>
      <c r="AB3093" s="115"/>
      <c r="AC3093" s="115"/>
      <c r="AD3093" s="115"/>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3" t="str">
        <f t="shared" si="493"/>
        <v/>
      </c>
      <c r="D3094" s="113" t="e">
        <f>VLOOKUP(C3094,Kodai_VVG!$C$4:$C$52,1,FALSE)</f>
        <v>#N/A</v>
      </c>
      <c r="E3094" s="113" t="e">
        <f>VLOOKUP(B3094,Kodai_priem!$D$4:$D$564,1,FALSE)</f>
        <v>#N/A</v>
      </c>
      <c r="F3094" s="115"/>
      <c r="G3094" s="115"/>
      <c r="H3094" s="39"/>
      <c r="I3094" s="115"/>
      <c r="J3094" s="115"/>
      <c r="K3094" s="115"/>
      <c r="L3094" s="115"/>
      <c r="M3094" s="115"/>
      <c r="N3094" s="116"/>
      <c r="O3094" s="117"/>
      <c r="P3094" s="118"/>
      <c r="Q3094" s="115"/>
      <c r="R3094" s="115"/>
      <c r="S3094" s="117" t="str">
        <f t="shared" si="498"/>
        <v>nepildyti</v>
      </c>
      <c r="T3094" s="114" t="str">
        <f t="shared" si="498"/>
        <v>nepildyti</v>
      </c>
      <c r="U3094" s="115"/>
      <c r="V3094" s="115"/>
      <c r="W3094" s="116"/>
      <c r="X3094" s="153"/>
      <c r="Y3094" s="153"/>
      <c r="Z3094" s="153"/>
      <c r="AA3094" s="115"/>
      <c r="AB3094" s="115"/>
      <c r="AC3094" s="115"/>
      <c r="AD3094" s="115"/>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3" t="str">
        <f t="shared" si="493"/>
        <v/>
      </c>
      <c r="D3095" s="113" t="e">
        <f>VLOOKUP(C3095,Kodai_VVG!$C$4:$C$52,1,FALSE)</f>
        <v>#N/A</v>
      </c>
      <c r="E3095" s="113" t="e">
        <f>VLOOKUP(B3095,Kodai_priem!$D$4:$D$564,1,FALSE)</f>
        <v>#N/A</v>
      </c>
      <c r="F3095" s="115"/>
      <c r="G3095" s="115"/>
      <c r="H3095" s="39"/>
      <c r="I3095" s="115"/>
      <c r="J3095" s="115"/>
      <c r="K3095" s="115"/>
      <c r="L3095" s="115"/>
      <c r="M3095" s="115"/>
      <c r="N3095" s="116"/>
      <c r="O3095" s="117"/>
      <c r="P3095" s="118"/>
      <c r="Q3095" s="115"/>
      <c r="R3095" s="115"/>
      <c r="S3095" s="117" t="str">
        <f t="shared" si="498"/>
        <v>nepildyti</v>
      </c>
      <c r="T3095" s="114" t="str">
        <f t="shared" si="498"/>
        <v>nepildyti</v>
      </c>
      <c r="U3095" s="115"/>
      <c r="V3095" s="115"/>
      <c r="W3095" s="116"/>
      <c r="X3095" s="153"/>
      <c r="Y3095" s="153"/>
      <c r="Z3095" s="153"/>
      <c r="AA3095" s="115"/>
      <c r="AB3095" s="115"/>
      <c r="AC3095" s="115"/>
      <c r="AD3095" s="115"/>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3" t="str">
        <f t="shared" ref="C3096:C3159" si="503">LEFT(K3096,4)</f>
        <v/>
      </c>
      <c r="D3096" s="113" t="e">
        <f>VLOOKUP(C3096,Kodai_VVG!$C$4:$C$52,1,FALSE)</f>
        <v>#N/A</v>
      </c>
      <c r="E3096" s="113" t="e">
        <f>VLOOKUP(B3096,Kodai_priem!$D$4:$D$564,1,FALSE)</f>
        <v>#N/A</v>
      </c>
      <c r="F3096" s="115"/>
      <c r="G3096" s="115"/>
      <c r="H3096" s="39"/>
      <c r="I3096" s="115"/>
      <c r="J3096" s="115"/>
      <c r="K3096" s="115"/>
      <c r="L3096" s="115"/>
      <c r="M3096" s="115"/>
      <c r="N3096" s="116"/>
      <c r="O3096" s="117"/>
      <c r="P3096" s="118"/>
      <c r="Q3096" s="115"/>
      <c r="R3096" s="115"/>
      <c r="S3096" s="117" t="str">
        <f t="shared" si="498"/>
        <v>nepildyti</v>
      </c>
      <c r="T3096" s="114" t="str">
        <f t="shared" si="498"/>
        <v>nepildyti</v>
      </c>
      <c r="U3096" s="115"/>
      <c r="V3096" s="115"/>
      <c r="W3096" s="116"/>
      <c r="X3096" s="153"/>
      <c r="Y3096" s="153"/>
      <c r="Z3096" s="153"/>
      <c r="AA3096" s="115"/>
      <c r="AB3096" s="115"/>
      <c r="AC3096" s="115"/>
      <c r="AD3096" s="115"/>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VLOOKUP(B3097,Kodai_priem!$D$4:$D$564,1,FALSE)</f>
        <v>#N/A</v>
      </c>
      <c r="F3097" s="115"/>
      <c r="G3097" s="115"/>
      <c r="H3097" s="39"/>
      <c r="I3097" s="115"/>
      <c r="J3097" s="115"/>
      <c r="K3097" s="115"/>
      <c r="L3097" s="115"/>
      <c r="M3097" s="115"/>
      <c r="N3097" s="116"/>
      <c r="O3097" s="117"/>
      <c r="P3097" s="118"/>
      <c r="Q3097" s="115"/>
      <c r="R3097" s="115"/>
      <c r="S3097" s="117" t="str">
        <f t="shared" ref="S3097:T3160" si="508">IF($R3097="fizinis asmuo","užpildykite","nepildyti")</f>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VLOOKUP(B3098,Kodai_priem!$D$4:$D$564,1,FALSE)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VLOOKUP(B3099,Kodai_priem!$D$4:$D$564,1,FALSE)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VLOOKUP(B3100,Kodai_priem!$D$4:$D$564,1,FALSE)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VLOOKUP(B3101,Kodai_priem!$D$4:$D$564,1,FALSE)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VLOOKUP(B3102,Kodai_priem!$D$4:$D$564,1,FALSE)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VLOOKUP(B3103,Kodai_priem!$D$4:$D$564,1,FALSE)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VLOOKUP(B3104,Kodai_priem!$D$4:$D$564,1,FALSE)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VLOOKUP(B3105,Kodai_priem!$D$4:$D$564,1,FALSE)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VLOOKUP(B3106,Kodai_priem!$D$4:$D$564,1,FALSE)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VLOOKUP(B3107,Kodai_priem!$D$4:$D$564,1,FALSE)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VLOOKUP(B3108,Kodai_priem!$D$4:$D$564,1,FALSE)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VLOOKUP(B3109,Kodai_priem!$D$4:$D$564,1,FALSE)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VLOOKUP(B3110,Kodai_priem!$D$4:$D$564,1,FALSE)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VLOOKUP(B3111,Kodai_priem!$D$4:$D$564,1,FALSE)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VLOOKUP(B3112,Kodai_priem!$D$4:$D$564,1,FALSE)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VLOOKUP(B3113,Kodai_priem!$D$4:$D$564,1,FALSE)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VLOOKUP(B3114,Kodai_priem!$D$4:$D$564,1,FALSE)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VLOOKUP(B3115,Kodai_priem!$D$4:$D$564,1,FALSE)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VLOOKUP(B3116,Kodai_priem!$D$4:$D$564,1,FALSE)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VLOOKUP(B3117,Kodai_priem!$D$4:$D$564,1,FALSE)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VLOOKUP(B3118,Kodai_priem!$D$4:$D$564,1,FALSE)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VLOOKUP(B3119,Kodai_priem!$D$4:$D$564,1,FALSE)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VLOOKUP(B3120,Kodai_priem!$D$4:$D$564,1,FALSE)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VLOOKUP(B3121,Kodai_priem!$D$4:$D$564,1,FALSE)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VLOOKUP(B3122,Kodai_priem!$D$4:$D$564,1,FALSE)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VLOOKUP(B3123,Kodai_priem!$D$4:$D$564,1,FALSE)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VLOOKUP(B3124,Kodai_priem!$D$4:$D$564,1,FALSE)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VLOOKUP(B3125,Kodai_priem!$D$4:$D$564,1,FALSE)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VLOOKUP(B3126,Kodai_priem!$D$4:$D$564,1,FALSE)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VLOOKUP(B3127,Kodai_priem!$D$4:$D$564,1,FALSE)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VLOOKUP(B3128,Kodai_priem!$D$4:$D$564,1,FALSE)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VLOOKUP(B3129,Kodai_priem!$D$4:$D$564,1,FALSE)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VLOOKUP(B3130,Kodai_priem!$D$4:$D$564,1,FALSE)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VLOOKUP(B3131,Kodai_priem!$D$4:$D$564,1,FALSE)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VLOOKUP(B3132,Kodai_priem!$D$4:$D$564,1,FALSE)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VLOOKUP(B3133,Kodai_priem!$D$4:$D$564,1,FALSE)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VLOOKUP(B3134,Kodai_priem!$D$4:$D$564,1,FALSE)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VLOOKUP(B3135,Kodai_priem!$D$4:$D$564,1,FALSE)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VLOOKUP(B3136,Kodai_priem!$D$4:$D$564,1,FALSE)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VLOOKUP(B3137,Kodai_priem!$D$4:$D$564,1,FALSE)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VLOOKUP(B3138,Kodai_priem!$D$4:$D$564,1,FALSE)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VLOOKUP(B3139,Kodai_priem!$D$4:$D$564,1,FALSE)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VLOOKUP(B3140,Kodai_priem!$D$4:$D$564,1,FALSE)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VLOOKUP(B3141,Kodai_priem!$D$4:$D$564,1,FALSE)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VLOOKUP(B3142,Kodai_priem!$D$4:$D$564,1,FALSE)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VLOOKUP(B3143,Kodai_priem!$D$4:$D$564,1,FALSE)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VLOOKUP(B3144,Kodai_priem!$D$4:$D$564,1,FALSE)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VLOOKUP(B3145,Kodai_priem!$D$4:$D$564,1,FALSE)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3" t="str">
        <f t="shared" si="503"/>
        <v/>
      </c>
      <c r="D3146" s="113" t="e">
        <f>VLOOKUP(C3146,Kodai_VVG!$C$4:$C$52,1,FALSE)</f>
        <v>#N/A</v>
      </c>
      <c r="E3146" s="113" t="e">
        <f>VLOOKUP(B3146,Kodai_priem!$D$4:$D$564,1,FALSE)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3" t="str">
        <f t="shared" si="503"/>
        <v/>
      </c>
      <c r="D3147" s="113" t="e">
        <f>VLOOKUP(C3147,Kodai_VVG!$C$4:$C$52,1,FALSE)</f>
        <v>#N/A</v>
      </c>
      <c r="E3147" s="113" t="e">
        <f>VLOOKUP(B3147,Kodai_priem!$D$4:$D$564,1,FALSE)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3" t="str">
        <f t="shared" si="503"/>
        <v/>
      </c>
      <c r="D3148" s="113" t="e">
        <f>VLOOKUP(C3148,Kodai_VVG!$C$4:$C$52,1,FALSE)</f>
        <v>#N/A</v>
      </c>
      <c r="E3148" s="113" t="e">
        <f>VLOOKUP(B3148,Kodai_priem!$D$4:$D$564,1,FALSE)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3" t="str">
        <f t="shared" si="503"/>
        <v/>
      </c>
      <c r="D3149" s="113" t="e">
        <f>VLOOKUP(C3149,Kodai_VVG!$C$4:$C$52,1,FALSE)</f>
        <v>#N/A</v>
      </c>
      <c r="E3149" s="113" t="e">
        <f>VLOOKUP(B3149,Kodai_priem!$D$4:$D$564,1,FALSE)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3" t="str">
        <f t="shared" si="503"/>
        <v/>
      </c>
      <c r="D3150" s="113" t="e">
        <f>VLOOKUP(C3150,Kodai_VVG!$C$4:$C$52,1,FALSE)</f>
        <v>#N/A</v>
      </c>
      <c r="E3150" s="113" t="e">
        <f>VLOOKUP(B3150,Kodai_priem!$D$4:$D$564,1,FALSE)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VLOOKUP(B3151,Kodai_priem!$D$4:$D$564,1,FALSE)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VLOOKUP(B3152,Kodai_priem!$D$4:$D$564,1,FALSE)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VLOOKUP(B3153,Kodai_priem!$D$4:$D$564,1,FALSE)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VLOOKUP(B3154,Kodai_priem!$D$4:$D$564,1,FALSE)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VLOOKUP(B3155,Kodai_priem!$D$4:$D$564,1,FALSE)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3" t="str">
        <f t="shared" si="503"/>
        <v/>
      </c>
      <c r="D3156" s="113" t="e">
        <f>VLOOKUP(C3156,Kodai_VVG!$C$4:$C$52,1,FALSE)</f>
        <v>#N/A</v>
      </c>
      <c r="E3156" s="113" t="e">
        <f>VLOOKUP(B3156,Kodai_priem!$D$4:$D$564,1,FALSE)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3" t="str">
        <f t="shared" si="503"/>
        <v/>
      </c>
      <c r="D3157" s="113" t="e">
        <f>VLOOKUP(C3157,Kodai_VVG!$C$4:$C$52,1,FALSE)</f>
        <v>#N/A</v>
      </c>
      <c r="E3157" s="113" t="e">
        <f>VLOOKUP(B3157,Kodai_priem!$D$4:$D$564,1,FALSE)</f>
        <v>#N/A</v>
      </c>
      <c r="F3157" s="115"/>
      <c r="G3157" s="115"/>
      <c r="H3157" s="39"/>
      <c r="I3157" s="115"/>
      <c r="J3157" s="115"/>
      <c r="K3157" s="115"/>
      <c r="L3157" s="115"/>
      <c r="M3157" s="115"/>
      <c r="N3157" s="116"/>
      <c r="O3157" s="117"/>
      <c r="P3157" s="118"/>
      <c r="Q3157" s="115"/>
      <c r="R3157" s="115"/>
      <c r="S3157" s="117" t="str">
        <f t="shared" si="508"/>
        <v>nepildyti</v>
      </c>
      <c r="T3157" s="114" t="str">
        <f t="shared" si="508"/>
        <v>nepildyti</v>
      </c>
      <c r="U3157" s="115"/>
      <c r="V3157" s="115"/>
      <c r="W3157" s="116"/>
      <c r="X3157" s="153"/>
      <c r="Y3157" s="153"/>
      <c r="Z3157" s="153"/>
      <c r="AA3157" s="115"/>
      <c r="AB3157" s="115"/>
      <c r="AC3157" s="115"/>
      <c r="AD3157" s="115"/>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3" t="str">
        <f t="shared" si="503"/>
        <v/>
      </c>
      <c r="D3158" s="113" t="e">
        <f>VLOOKUP(C3158,Kodai_VVG!$C$4:$C$52,1,FALSE)</f>
        <v>#N/A</v>
      </c>
      <c r="E3158" s="113" t="e">
        <f>VLOOKUP(B3158,Kodai_priem!$D$4:$D$564,1,FALSE)</f>
        <v>#N/A</v>
      </c>
      <c r="F3158" s="115"/>
      <c r="G3158" s="115"/>
      <c r="H3158" s="39"/>
      <c r="I3158" s="115"/>
      <c r="J3158" s="115"/>
      <c r="K3158" s="115"/>
      <c r="L3158" s="115"/>
      <c r="M3158" s="115"/>
      <c r="N3158" s="116"/>
      <c r="O3158" s="117"/>
      <c r="P3158" s="118"/>
      <c r="Q3158" s="115"/>
      <c r="R3158" s="115"/>
      <c r="S3158" s="117" t="str">
        <f t="shared" si="508"/>
        <v>nepildyti</v>
      </c>
      <c r="T3158" s="114" t="str">
        <f t="shared" si="508"/>
        <v>nepildyti</v>
      </c>
      <c r="U3158" s="115"/>
      <c r="V3158" s="115"/>
      <c r="W3158" s="116"/>
      <c r="X3158" s="153"/>
      <c r="Y3158" s="153"/>
      <c r="Z3158" s="153"/>
      <c r="AA3158" s="115"/>
      <c r="AB3158" s="115"/>
      <c r="AC3158" s="115"/>
      <c r="AD3158" s="115"/>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3" t="str">
        <f t="shared" si="503"/>
        <v/>
      </c>
      <c r="D3159" s="113" t="e">
        <f>VLOOKUP(C3159,Kodai_VVG!$C$4:$C$52,1,FALSE)</f>
        <v>#N/A</v>
      </c>
      <c r="E3159" s="113" t="e">
        <f>VLOOKUP(B3159,Kodai_priem!$D$4:$D$564,1,FALSE)</f>
        <v>#N/A</v>
      </c>
      <c r="F3159" s="115"/>
      <c r="G3159" s="115"/>
      <c r="H3159" s="39"/>
      <c r="I3159" s="115"/>
      <c r="J3159" s="115"/>
      <c r="K3159" s="115"/>
      <c r="L3159" s="115"/>
      <c r="M3159" s="115"/>
      <c r="N3159" s="116"/>
      <c r="O3159" s="117"/>
      <c r="P3159" s="118"/>
      <c r="Q3159" s="115"/>
      <c r="R3159" s="115"/>
      <c r="S3159" s="117" t="str">
        <f t="shared" si="508"/>
        <v>nepildyti</v>
      </c>
      <c r="T3159" s="114" t="str">
        <f t="shared" si="508"/>
        <v>nepildyti</v>
      </c>
      <c r="U3159" s="115"/>
      <c r="V3159" s="115"/>
      <c r="W3159" s="116"/>
      <c r="X3159" s="153"/>
      <c r="Y3159" s="153"/>
      <c r="Z3159" s="153"/>
      <c r="AA3159" s="115"/>
      <c r="AB3159" s="115"/>
      <c r="AC3159" s="115"/>
      <c r="AD3159" s="115"/>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3" t="str">
        <f t="shared" ref="C3160:C3223" si="513">LEFT(K3160,4)</f>
        <v/>
      </c>
      <c r="D3160" s="113" t="e">
        <f>VLOOKUP(C3160,Kodai_VVG!$C$4:$C$52,1,FALSE)</f>
        <v>#N/A</v>
      </c>
      <c r="E3160" s="113" t="e">
        <f>VLOOKUP(B3160,Kodai_priem!$D$4:$D$564,1,FALSE)</f>
        <v>#N/A</v>
      </c>
      <c r="F3160" s="115"/>
      <c r="G3160" s="115"/>
      <c r="H3160" s="39"/>
      <c r="I3160" s="115"/>
      <c r="J3160" s="115"/>
      <c r="K3160" s="115"/>
      <c r="L3160" s="115"/>
      <c r="M3160" s="115"/>
      <c r="N3160" s="116"/>
      <c r="O3160" s="117"/>
      <c r="P3160" s="118"/>
      <c r="Q3160" s="115"/>
      <c r="R3160" s="115"/>
      <c r="S3160" s="117" t="str">
        <f t="shared" si="508"/>
        <v>nepildyti</v>
      </c>
      <c r="T3160" s="114" t="str">
        <f t="shared" si="508"/>
        <v>nepildyti</v>
      </c>
      <c r="U3160" s="115"/>
      <c r="V3160" s="115"/>
      <c r="W3160" s="116"/>
      <c r="X3160" s="153"/>
      <c r="Y3160" s="153"/>
      <c r="Z3160" s="153"/>
      <c r="AA3160" s="115"/>
      <c r="AB3160" s="115"/>
      <c r="AC3160" s="115"/>
      <c r="AD3160" s="115"/>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VLOOKUP(B3161,Kodai_priem!$D$4:$D$564,1,FALSE)</f>
        <v>#N/A</v>
      </c>
      <c r="F3161" s="115"/>
      <c r="G3161" s="115"/>
      <c r="H3161" s="39"/>
      <c r="I3161" s="115"/>
      <c r="J3161" s="115"/>
      <c r="K3161" s="115"/>
      <c r="L3161" s="115"/>
      <c r="M3161" s="115"/>
      <c r="N3161" s="116"/>
      <c r="O3161" s="117"/>
      <c r="P3161" s="118"/>
      <c r="Q3161" s="115"/>
      <c r="R3161" s="115"/>
      <c r="S3161" s="117" t="str">
        <f t="shared" ref="S3161:T3224" si="518">IF($R3161="fizinis asmuo","užpildykite","nepildyti")</f>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VLOOKUP(B3162,Kodai_priem!$D$4:$D$564,1,FALSE)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VLOOKUP(B3163,Kodai_priem!$D$4:$D$564,1,FALSE)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VLOOKUP(B3164,Kodai_priem!$D$4:$D$564,1,FALSE)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VLOOKUP(B3165,Kodai_priem!$D$4:$D$564,1,FALSE)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VLOOKUP(B3166,Kodai_priem!$D$4:$D$564,1,FALSE)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VLOOKUP(B3167,Kodai_priem!$D$4:$D$564,1,FALSE)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VLOOKUP(B3168,Kodai_priem!$D$4:$D$564,1,FALSE)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VLOOKUP(B3169,Kodai_priem!$D$4:$D$564,1,FALSE)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VLOOKUP(B3170,Kodai_priem!$D$4:$D$564,1,FALSE)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VLOOKUP(B3171,Kodai_priem!$D$4:$D$564,1,FALSE)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VLOOKUP(B3172,Kodai_priem!$D$4:$D$564,1,FALSE)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VLOOKUP(B3173,Kodai_priem!$D$4:$D$564,1,FALSE)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VLOOKUP(B3174,Kodai_priem!$D$4:$D$564,1,FALSE)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VLOOKUP(B3175,Kodai_priem!$D$4:$D$564,1,FALSE)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VLOOKUP(B3176,Kodai_priem!$D$4:$D$564,1,FALSE)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VLOOKUP(B3177,Kodai_priem!$D$4:$D$564,1,FALSE)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VLOOKUP(B3178,Kodai_priem!$D$4:$D$564,1,FALSE)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VLOOKUP(B3179,Kodai_priem!$D$4:$D$564,1,FALSE)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VLOOKUP(B3180,Kodai_priem!$D$4:$D$564,1,FALSE)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VLOOKUP(B3181,Kodai_priem!$D$4:$D$564,1,FALSE)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VLOOKUP(B3182,Kodai_priem!$D$4:$D$564,1,FALSE)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VLOOKUP(B3183,Kodai_priem!$D$4:$D$564,1,FALSE)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VLOOKUP(B3184,Kodai_priem!$D$4:$D$564,1,FALSE)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VLOOKUP(B3185,Kodai_priem!$D$4:$D$564,1,FALSE)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VLOOKUP(B3186,Kodai_priem!$D$4:$D$564,1,FALSE)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VLOOKUP(B3187,Kodai_priem!$D$4:$D$564,1,FALSE)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VLOOKUP(B3188,Kodai_priem!$D$4:$D$564,1,FALSE)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VLOOKUP(B3189,Kodai_priem!$D$4:$D$564,1,FALSE)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VLOOKUP(B3190,Kodai_priem!$D$4:$D$564,1,FALSE)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VLOOKUP(B3191,Kodai_priem!$D$4:$D$564,1,FALSE)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VLOOKUP(B3192,Kodai_priem!$D$4:$D$564,1,FALSE)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VLOOKUP(B3193,Kodai_priem!$D$4:$D$564,1,FALSE)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VLOOKUP(B3194,Kodai_priem!$D$4:$D$564,1,FALSE)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VLOOKUP(B3195,Kodai_priem!$D$4:$D$564,1,FALSE)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VLOOKUP(B3196,Kodai_priem!$D$4:$D$564,1,FALSE)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VLOOKUP(B3197,Kodai_priem!$D$4:$D$564,1,FALSE)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VLOOKUP(B3198,Kodai_priem!$D$4:$D$564,1,FALSE)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VLOOKUP(B3199,Kodai_priem!$D$4:$D$564,1,FALSE)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VLOOKUP(B3200,Kodai_priem!$D$4:$D$564,1,FALSE)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VLOOKUP(B3201,Kodai_priem!$D$4:$D$564,1,FALSE)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VLOOKUP(B3202,Kodai_priem!$D$4:$D$564,1,FALSE)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VLOOKUP(B3203,Kodai_priem!$D$4:$D$564,1,FALSE)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VLOOKUP(B3204,Kodai_priem!$D$4:$D$564,1,FALSE)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VLOOKUP(B3205,Kodai_priem!$D$4:$D$564,1,FALSE)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VLOOKUP(B3206,Kodai_priem!$D$4:$D$564,1,FALSE)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VLOOKUP(B3207,Kodai_priem!$D$4:$D$564,1,FALSE)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VLOOKUP(B3208,Kodai_priem!$D$4:$D$564,1,FALSE)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VLOOKUP(B3209,Kodai_priem!$D$4:$D$564,1,FALSE)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3" t="str">
        <f t="shared" si="513"/>
        <v/>
      </c>
      <c r="D3210" s="113" t="e">
        <f>VLOOKUP(C3210,Kodai_VVG!$C$4:$C$52,1,FALSE)</f>
        <v>#N/A</v>
      </c>
      <c r="E3210" s="113" t="e">
        <f>VLOOKUP(B3210,Kodai_priem!$D$4:$D$564,1,FALSE)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3" t="str">
        <f t="shared" si="513"/>
        <v/>
      </c>
      <c r="D3211" s="113" t="e">
        <f>VLOOKUP(C3211,Kodai_VVG!$C$4:$C$52,1,FALSE)</f>
        <v>#N/A</v>
      </c>
      <c r="E3211" s="113" t="e">
        <f>VLOOKUP(B3211,Kodai_priem!$D$4:$D$564,1,FALSE)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3" t="str">
        <f t="shared" si="513"/>
        <v/>
      </c>
      <c r="D3212" s="113" t="e">
        <f>VLOOKUP(C3212,Kodai_VVG!$C$4:$C$52,1,FALSE)</f>
        <v>#N/A</v>
      </c>
      <c r="E3212" s="113" t="e">
        <f>VLOOKUP(B3212,Kodai_priem!$D$4:$D$564,1,FALSE)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3" t="str">
        <f t="shared" si="513"/>
        <v/>
      </c>
      <c r="D3213" s="113" t="e">
        <f>VLOOKUP(C3213,Kodai_VVG!$C$4:$C$52,1,FALSE)</f>
        <v>#N/A</v>
      </c>
      <c r="E3213" s="113" t="e">
        <f>VLOOKUP(B3213,Kodai_priem!$D$4:$D$564,1,FALSE)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3" t="str">
        <f t="shared" si="513"/>
        <v/>
      </c>
      <c r="D3214" s="113" t="e">
        <f>VLOOKUP(C3214,Kodai_VVG!$C$4:$C$52,1,FALSE)</f>
        <v>#N/A</v>
      </c>
      <c r="E3214" s="113" t="e">
        <f>VLOOKUP(B3214,Kodai_priem!$D$4:$D$564,1,FALSE)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VLOOKUP(B3215,Kodai_priem!$D$4:$D$564,1,FALSE)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VLOOKUP(B3216,Kodai_priem!$D$4:$D$564,1,FALSE)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VLOOKUP(B3217,Kodai_priem!$D$4:$D$564,1,FALSE)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VLOOKUP(B3218,Kodai_priem!$D$4:$D$564,1,FALSE)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VLOOKUP(B3219,Kodai_priem!$D$4:$D$564,1,FALSE)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3" t="str">
        <f t="shared" si="513"/>
        <v/>
      </c>
      <c r="D3220" s="113" t="e">
        <f>VLOOKUP(C3220,Kodai_VVG!$C$4:$C$52,1,FALSE)</f>
        <v>#N/A</v>
      </c>
      <c r="E3220" s="113" t="e">
        <f>VLOOKUP(B3220,Kodai_priem!$D$4:$D$564,1,FALSE)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3" t="str">
        <f t="shared" si="513"/>
        <v/>
      </c>
      <c r="D3221" s="113" t="e">
        <f>VLOOKUP(C3221,Kodai_VVG!$C$4:$C$52,1,FALSE)</f>
        <v>#N/A</v>
      </c>
      <c r="E3221" s="113" t="e">
        <f>VLOOKUP(B3221,Kodai_priem!$D$4:$D$564,1,FALSE)</f>
        <v>#N/A</v>
      </c>
      <c r="F3221" s="115"/>
      <c r="G3221" s="115"/>
      <c r="H3221" s="39"/>
      <c r="I3221" s="115"/>
      <c r="J3221" s="115"/>
      <c r="K3221" s="115"/>
      <c r="L3221" s="115"/>
      <c r="M3221" s="115"/>
      <c r="N3221" s="116"/>
      <c r="O3221" s="117"/>
      <c r="P3221" s="118"/>
      <c r="Q3221" s="115"/>
      <c r="R3221" s="115"/>
      <c r="S3221" s="117" t="str">
        <f t="shared" si="518"/>
        <v>nepildyti</v>
      </c>
      <c r="T3221" s="114" t="str">
        <f t="shared" si="518"/>
        <v>nepildyti</v>
      </c>
      <c r="U3221" s="115"/>
      <c r="V3221" s="115"/>
      <c r="W3221" s="116"/>
      <c r="X3221" s="153"/>
      <c r="Y3221" s="153"/>
      <c r="Z3221" s="153"/>
      <c r="AA3221" s="115"/>
      <c r="AB3221" s="115"/>
      <c r="AC3221" s="115"/>
      <c r="AD3221" s="115"/>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3" t="str">
        <f t="shared" si="513"/>
        <v/>
      </c>
      <c r="D3222" s="113" t="e">
        <f>VLOOKUP(C3222,Kodai_VVG!$C$4:$C$52,1,FALSE)</f>
        <v>#N/A</v>
      </c>
      <c r="E3222" s="113" t="e">
        <f>VLOOKUP(B3222,Kodai_priem!$D$4:$D$564,1,FALSE)</f>
        <v>#N/A</v>
      </c>
      <c r="F3222" s="115"/>
      <c r="G3222" s="115"/>
      <c r="H3222" s="39"/>
      <c r="I3222" s="115"/>
      <c r="J3222" s="115"/>
      <c r="K3222" s="115"/>
      <c r="L3222" s="115"/>
      <c r="M3222" s="115"/>
      <c r="N3222" s="116"/>
      <c r="O3222" s="117"/>
      <c r="P3222" s="118"/>
      <c r="Q3222" s="115"/>
      <c r="R3222" s="115"/>
      <c r="S3222" s="117" t="str">
        <f t="shared" si="518"/>
        <v>nepildyti</v>
      </c>
      <c r="T3222" s="114" t="str">
        <f t="shared" si="518"/>
        <v>nepildyti</v>
      </c>
      <c r="U3222" s="115"/>
      <c r="V3222" s="115"/>
      <c r="W3222" s="116"/>
      <c r="X3222" s="153"/>
      <c r="Y3222" s="153"/>
      <c r="Z3222" s="153"/>
      <c r="AA3222" s="115"/>
      <c r="AB3222" s="115"/>
      <c r="AC3222" s="115"/>
      <c r="AD3222" s="115"/>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3" t="str">
        <f t="shared" si="513"/>
        <v/>
      </c>
      <c r="D3223" s="113" t="e">
        <f>VLOOKUP(C3223,Kodai_VVG!$C$4:$C$52,1,FALSE)</f>
        <v>#N/A</v>
      </c>
      <c r="E3223" s="113" t="e">
        <f>VLOOKUP(B3223,Kodai_priem!$D$4:$D$564,1,FALSE)</f>
        <v>#N/A</v>
      </c>
      <c r="F3223" s="115"/>
      <c r="G3223" s="115"/>
      <c r="H3223" s="39"/>
      <c r="I3223" s="115"/>
      <c r="J3223" s="115"/>
      <c r="K3223" s="115"/>
      <c r="L3223" s="115"/>
      <c r="M3223" s="115"/>
      <c r="N3223" s="116"/>
      <c r="O3223" s="117"/>
      <c r="P3223" s="118"/>
      <c r="Q3223" s="115"/>
      <c r="R3223" s="115"/>
      <c r="S3223" s="117" t="str">
        <f t="shared" si="518"/>
        <v>nepildyti</v>
      </c>
      <c r="T3223" s="114" t="str">
        <f t="shared" si="518"/>
        <v>nepildyti</v>
      </c>
      <c r="U3223" s="115"/>
      <c r="V3223" s="115"/>
      <c r="W3223" s="116"/>
      <c r="X3223" s="153"/>
      <c r="Y3223" s="153"/>
      <c r="Z3223" s="153"/>
      <c r="AA3223" s="115"/>
      <c r="AB3223" s="115"/>
      <c r="AC3223" s="115"/>
      <c r="AD3223" s="115"/>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3" t="str">
        <f t="shared" ref="C3224:C3287" si="523">LEFT(K3224,4)</f>
        <v/>
      </c>
      <c r="D3224" s="113" t="e">
        <f>VLOOKUP(C3224,Kodai_VVG!$C$4:$C$52,1,FALSE)</f>
        <v>#N/A</v>
      </c>
      <c r="E3224" s="113" t="e">
        <f>VLOOKUP(B3224,Kodai_priem!$D$4:$D$564,1,FALSE)</f>
        <v>#N/A</v>
      </c>
      <c r="F3224" s="115"/>
      <c r="G3224" s="115"/>
      <c r="H3224" s="39"/>
      <c r="I3224" s="115"/>
      <c r="J3224" s="115"/>
      <c r="K3224" s="115"/>
      <c r="L3224" s="115"/>
      <c r="M3224" s="115"/>
      <c r="N3224" s="116"/>
      <c r="O3224" s="117"/>
      <c r="P3224" s="118"/>
      <c r="Q3224" s="115"/>
      <c r="R3224" s="115"/>
      <c r="S3224" s="117" t="str">
        <f t="shared" si="518"/>
        <v>nepildyti</v>
      </c>
      <c r="T3224" s="114" t="str">
        <f t="shared" si="518"/>
        <v>nepildyti</v>
      </c>
      <c r="U3224" s="115"/>
      <c r="V3224" s="115"/>
      <c r="W3224" s="116"/>
      <c r="X3224" s="153"/>
      <c r="Y3224" s="153"/>
      <c r="Z3224" s="153"/>
      <c r="AA3224" s="115"/>
      <c r="AB3224" s="115"/>
      <c r="AC3224" s="115"/>
      <c r="AD3224" s="115"/>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VLOOKUP(B3225,Kodai_priem!$D$4:$D$564,1,FALSE)</f>
        <v>#N/A</v>
      </c>
      <c r="F3225" s="115"/>
      <c r="G3225" s="115"/>
      <c r="H3225" s="39"/>
      <c r="I3225" s="115"/>
      <c r="J3225" s="115"/>
      <c r="K3225" s="115"/>
      <c r="L3225" s="115"/>
      <c r="M3225" s="115"/>
      <c r="N3225" s="116"/>
      <c r="O3225" s="117"/>
      <c r="P3225" s="118"/>
      <c r="Q3225" s="115"/>
      <c r="R3225" s="115"/>
      <c r="S3225" s="117" t="str">
        <f t="shared" ref="S3225:T3288" si="528">IF($R3225="fizinis asmuo","užpildykite","nepildyti")</f>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VLOOKUP(B3226,Kodai_priem!$D$4:$D$564,1,FALSE)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VLOOKUP(B3227,Kodai_priem!$D$4:$D$564,1,FALSE)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VLOOKUP(B3228,Kodai_priem!$D$4:$D$564,1,FALSE)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VLOOKUP(B3229,Kodai_priem!$D$4:$D$564,1,FALSE)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VLOOKUP(B3230,Kodai_priem!$D$4:$D$564,1,FALSE)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VLOOKUP(B3231,Kodai_priem!$D$4:$D$564,1,FALSE)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VLOOKUP(B3232,Kodai_priem!$D$4:$D$564,1,FALSE)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VLOOKUP(B3233,Kodai_priem!$D$4:$D$564,1,FALSE)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VLOOKUP(B3234,Kodai_priem!$D$4:$D$564,1,FALSE)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VLOOKUP(B3235,Kodai_priem!$D$4:$D$564,1,FALSE)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VLOOKUP(B3236,Kodai_priem!$D$4:$D$564,1,FALSE)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VLOOKUP(B3237,Kodai_priem!$D$4:$D$564,1,FALSE)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VLOOKUP(B3238,Kodai_priem!$D$4:$D$564,1,FALSE)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VLOOKUP(B3239,Kodai_priem!$D$4:$D$564,1,FALSE)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VLOOKUP(B3240,Kodai_priem!$D$4:$D$564,1,FALSE)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VLOOKUP(B3241,Kodai_priem!$D$4:$D$564,1,FALSE)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VLOOKUP(B3242,Kodai_priem!$D$4:$D$564,1,FALSE)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VLOOKUP(B3243,Kodai_priem!$D$4:$D$564,1,FALSE)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VLOOKUP(B3244,Kodai_priem!$D$4:$D$564,1,FALSE)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VLOOKUP(B3245,Kodai_priem!$D$4:$D$564,1,FALSE)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VLOOKUP(B3246,Kodai_priem!$D$4:$D$564,1,FALSE)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VLOOKUP(B3247,Kodai_priem!$D$4:$D$564,1,FALSE)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VLOOKUP(B3248,Kodai_priem!$D$4:$D$564,1,FALSE)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VLOOKUP(B3249,Kodai_priem!$D$4:$D$564,1,FALSE)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VLOOKUP(B3250,Kodai_priem!$D$4:$D$564,1,FALSE)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VLOOKUP(B3251,Kodai_priem!$D$4:$D$564,1,FALSE)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VLOOKUP(B3252,Kodai_priem!$D$4:$D$564,1,FALSE)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VLOOKUP(B3253,Kodai_priem!$D$4:$D$564,1,FALSE)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VLOOKUP(B3254,Kodai_priem!$D$4:$D$564,1,FALSE)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VLOOKUP(B3255,Kodai_priem!$D$4:$D$564,1,FALSE)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VLOOKUP(B3256,Kodai_priem!$D$4:$D$564,1,FALSE)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VLOOKUP(B3257,Kodai_priem!$D$4:$D$564,1,FALSE)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VLOOKUP(B3258,Kodai_priem!$D$4:$D$564,1,FALSE)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VLOOKUP(B3259,Kodai_priem!$D$4:$D$564,1,FALSE)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VLOOKUP(B3260,Kodai_priem!$D$4:$D$564,1,FALSE)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VLOOKUP(B3261,Kodai_priem!$D$4:$D$564,1,FALSE)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VLOOKUP(B3262,Kodai_priem!$D$4:$D$564,1,FALSE)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VLOOKUP(B3263,Kodai_priem!$D$4:$D$564,1,FALSE)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VLOOKUP(B3264,Kodai_priem!$D$4:$D$564,1,FALSE)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VLOOKUP(B3265,Kodai_priem!$D$4:$D$564,1,FALSE)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VLOOKUP(B3266,Kodai_priem!$D$4:$D$564,1,FALSE)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VLOOKUP(B3267,Kodai_priem!$D$4:$D$564,1,FALSE)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VLOOKUP(B3268,Kodai_priem!$D$4:$D$564,1,FALSE)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VLOOKUP(B3269,Kodai_priem!$D$4:$D$564,1,FALSE)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VLOOKUP(B3270,Kodai_priem!$D$4:$D$564,1,FALSE)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VLOOKUP(B3271,Kodai_priem!$D$4:$D$564,1,FALSE)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VLOOKUP(B3272,Kodai_priem!$D$4:$D$564,1,FALSE)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VLOOKUP(B3273,Kodai_priem!$D$4:$D$564,1,FALSE)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3" t="str">
        <f t="shared" si="523"/>
        <v/>
      </c>
      <c r="D3274" s="113" t="e">
        <f>VLOOKUP(C3274,Kodai_VVG!$C$4:$C$52,1,FALSE)</f>
        <v>#N/A</v>
      </c>
      <c r="E3274" s="113" t="e">
        <f>VLOOKUP(B3274,Kodai_priem!$D$4:$D$564,1,FALSE)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3" t="str">
        <f t="shared" si="523"/>
        <v/>
      </c>
      <c r="D3275" s="113" t="e">
        <f>VLOOKUP(C3275,Kodai_VVG!$C$4:$C$52,1,FALSE)</f>
        <v>#N/A</v>
      </c>
      <c r="E3275" s="113" t="e">
        <f>VLOOKUP(B3275,Kodai_priem!$D$4:$D$564,1,FALSE)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3" t="str">
        <f t="shared" si="523"/>
        <v/>
      </c>
      <c r="D3276" s="113" t="e">
        <f>VLOOKUP(C3276,Kodai_VVG!$C$4:$C$52,1,FALSE)</f>
        <v>#N/A</v>
      </c>
      <c r="E3276" s="113" t="e">
        <f>VLOOKUP(B3276,Kodai_priem!$D$4:$D$564,1,FALSE)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3" t="str">
        <f t="shared" si="523"/>
        <v/>
      </c>
      <c r="D3277" s="113" t="e">
        <f>VLOOKUP(C3277,Kodai_VVG!$C$4:$C$52,1,FALSE)</f>
        <v>#N/A</v>
      </c>
      <c r="E3277" s="113" t="e">
        <f>VLOOKUP(B3277,Kodai_priem!$D$4:$D$564,1,FALSE)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3" t="str">
        <f t="shared" si="523"/>
        <v/>
      </c>
      <c r="D3278" s="113" t="e">
        <f>VLOOKUP(C3278,Kodai_VVG!$C$4:$C$52,1,FALSE)</f>
        <v>#N/A</v>
      </c>
      <c r="E3278" s="113" t="e">
        <f>VLOOKUP(B3278,Kodai_priem!$D$4:$D$564,1,FALSE)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VLOOKUP(B3279,Kodai_priem!$D$4:$D$564,1,FALSE)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VLOOKUP(B3280,Kodai_priem!$D$4:$D$564,1,FALSE)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VLOOKUP(B3281,Kodai_priem!$D$4:$D$564,1,FALSE)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VLOOKUP(B3282,Kodai_priem!$D$4:$D$564,1,FALSE)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VLOOKUP(B3283,Kodai_priem!$D$4:$D$564,1,FALSE)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3" t="str">
        <f t="shared" si="523"/>
        <v/>
      </c>
      <c r="D3284" s="113" t="e">
        <f>VLOOKUP(C3284,Kodai_VVG!$C$4:$C$52,1,FALSE)</f>
        <v>#N/A</v>
      </c>
      <c r="E3284" s="113" t="e">
        <f>VLOOKUP(B3284,Kodai_priem!$D$4:$D$564,1,FALSE)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3" t="str">
        <f t="shared" si="523"/>
        <v/>
      </c>
      <c r="D3285" s="113" t="e">
        <f>VLOOKUP(C3285,Kodai_VVG!$C$4:$C$52,1,FALSE)</f>
        <v>#N/A</v>
      </c>
      <c r="E3285" s="113" t="e">
        <f>VLOOKUP(B3285,Kodai_priem!$D$4:$D$564,1,FALSE)</f>
        <v>#N/A</v>
      </c>
      <c r="F3285" s="115"/>
      <c r="G3285" s="115"/>
      <c r="H3285" s="39"/>
      <c r="I3285" s="115"/>
      <c r="J3285" s="115"/>
      <c r="K3285" s="115"/>
      <c r="L3285" s="115"/>
      <c r="M3285" s="115"/>
      <c r="N3285" s="116"/>
      <c r="O3285" s="117"/>
      <c r="P3285" s="118"/>
      <c r="Q3285" s="115"/>
      <c r="R3285" s="115"/>
      <c r="S3285" s="117" t="str">
        <f t="shared" si="528"/>
        <v>nepildyti</v>
      </c>
      <c r="T3285" s="114" t="str">
        <f t="shared" si="528"/>
        <v>nepildyti</v>
      </c>
      <c r="U3285" s="115"/>
      <c r="V3285" s="115"/>
      <c r="W3285" s="116"/>
      <c r="X3285" s="153"/>
      <c r="Y3285" s="153"/>
      <c r="Z3285" s="153"/>
      <c r="AA3285" s="115"/>
      <c r="AB3285" s="115"/>
      <c r="AC3285" s="115"/>
      <c r="AD3285" s="115"/>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3" t="str">
        <f t="shared" si="523"/>
        <v/>
      </c>
      <c r="D3286" s="113" t="e">
        <f>VLOOKUP(C3286,Kodai_VVG!$C$4:$C$52,1,FALSE)</f>
        <v>#N/A</v>
      </c>
      <c r="E3286" s="113" t="e">
        <f>VLOOKUP(B3286,Kodai_priem!$D$4:$D$564,1,FALSE)</f>
        <v>#N/A</v>
      </c>
      <c r="F3286" s="115"/>
      <c r="G3286" s="115"/>
      <c r="H3286" s="39"/>
      <c r="I3286" s="115"/>
      <c r="J3286" s="115"/>
      <c r="K3286" s="115"/>
      <c r="L3286" s="115"/>
      <c r="M3286" s="115"/>
      <c r="N3286" s="116"/>
      <c r="O3286" s="117"/>
      <c r="P3286" s="118"/>
      <c r="Q3286" s="115"/>
      <c r="R3286" s="115"/>
      <c r="S3286" s="117" t="str">
        <f t="shared" si="528"/>
        <v>nepildyti</v>
      </c>
      <c r="T3286" s="114" t="str">
        <f t="shared" si="528"/>
        <v>nepildyti</v>
      </c>
      <c r="U3286" s="115"/>
      <c r="V3286" s="115"/>
      <c r="W3286" s="116"/>
      <c r="X3286" s="153"/>
      <c r="Y3286" s="153"/>
      <c r="Z3286" s="153"/>
      <c r="AA3286" s="115"/>
      <c r="AB3286" s="115"/>
      <c r="AC3286" s="115"/>
      <c r="AD3286" s="115"/>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3" t="str">
        <f t="shared" si="523"/>
        <v/>
      </c>
      <c r="D3287" s="113" t="e">
        <f>VLOOKUP(C3287,Kodai_VVG!$C$4:$C$52,1,FALSE)</f>
        <v>#N/A</v>
      </c>
      <c r="E3287" s="113" t="e">
        <f>VLOOKUP(B3287,Kodai_priem!$D$4:$D$564,1,FALSE)</f>
        <v>#N/A</v>
      </c>
      <c r="F3287" s="115"/>
      <c r="G3287" s="115"/>
      <c r="H3287" s="39"/>
      <c r="I3287" s="115"/>
      <c r="J3287" s="115"/>
      <c r="K3287" s="115"/>
      <c r="L3287" s="115"/>
      <c r="M3287" s="115"/>
      <c r="N3287" s="116"/>
      <c r="O3287" s="117"/>
      <c r="P3287" s="118"/>
      <c r="Q3287" s="115"/>
      <c r="R3287" s="115"/>
      <c r="S3287" s="117" t="str">
        <f t="shared" si="528"/>
        <v>nepildyti</v>
      </c>
      <c r="T3287" s="114" t="str">
        <f t="shared" si="528"/>
        <v>nepildyti</v>
      </c>
      <c r="U3287" s="115"/>
      <c r="V3287" s="115"/>
      <c r="W3287" s="116"/>
      <c r="X3287" s="153"/>
      <c r="Y3287" s="153"/>
      <c r="Z3287" s="153"/>
      <c r="AA3287" s="115"/>
      <c r="AB3287" s="115"/>
      <c r="AC3287" s="115"/>
      <c r="AD3287" s="115"/>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3" t="str">
        <f t="shared" ref="C3288:C3351" si="533">LEFT(K3288,4)</f>
        <v/>
      </c>
      <c r="D3288" s="113" t="e">
        <f>VLOOKUP(C3288,Kodai_VVG!$C$4:$C$52,1,FALSE)</f>
        <v>#N/A</v>
      </c>
      <c r="E3288" s="113" t="e">
        <f>VLOOKUP(B3288,Kodai_priem!$D$4:$D$564,1,FALSE)</f>
        <v>#N/A</v>
      </c>
      <c r="F3288" s="115"/>
      <c r="G3288" s="115"/>
      <c r="H3288" s="39"/>
      <c r="I3288" s="115"/>
      <c r="J3288" s="115"/>
      <c r="K3288" s="115"/>
      <c r="L3288" s="115"/>
      <c r="M3288" s="115"/>
      <c r="N3288" s="116"/>
      <c r="O3288" s="117"/>
      <c r="P3288" s="118"/>
      <c r="Q3288" s="115"/>
      <c r="R3288" s="115"/>
      <c r="S3288" s="117" t="str">
        <f t="shared" si="528"/>
        <v>nepildyti</v>
      </c>
      <c r="T3288" s="114" t="str">
        <f t="shared" si="528"/>
        <v>nepildyti</v>
      </c>
      <c r="U3288" s="115"/>
      <c r="V3288" s="115"/>
      <c r="W3288" s="116"/>
      <c r="X3288" s="153"/>
      <c r="Y3288" s="153"/>
      <c r="Z3288" s="153"/>
      <c r="AA3288" s="115"/>
      <c r="AB3288" s="115"/>
      <c r="AC3288" s="115"/>
      <c r="AD3288" s="115"/>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VLOOKUP(B3289,Kodai_priem!$D$4:$D$564,1,FALSE)</f>
        <v>#N/A</v>
      </c>
      <c r="F3289" s="115"/>
      <c r="G3289" s="115"/>
      <c r="H3289" s="39"/>
      <c r="I3289" s="115"/>
      <c r="J3289" s="115"/>
      <c r="K3289" s="115"/>
      <c r="L3289" s="115"/>
      <c r="M3289" s="115"/>
      <c r="N3289" s="116"/>
      <c r="O3289" s="117"/>
      <c r="P3289" s="118"/>
      <c r="Q3289" s="115"/>
      <c r="R3289" s="115"/>
      <c r="S3289" s="117" t="str">
        <f t="shared" ref="S3289:T3352" si="538">IF($R3289="fizinis asmuo","užpildykite","nepildyti")</f>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VLOOKUP(B3290,Kodai_priem!$D$4:$D$564,1,FALSE)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VLOOKUP(B3291,Kodai_priem!$D$4:$D$564,1,FALSE)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VLOOKUP(B3292,Kodai_priem!$D$4:$D$564,1,FALSE)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VLOOKUP(B3293,Kodai_priem!$D$4:$D$564,1,FALSE)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VLOOKUP(B3294,Kodai_priem!$D$4:$D$564,1,FALSE)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VLOOKUP(B3295,Kodai_priem!$D$4:$D$564,1,FALSE)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VLOOKUP(B3296,Kodai_priem!$D$4:$D$564,1,FALSE)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VLOOKUP(B3297,Kodai_priem!$D$4:$D$564,1,FALSE)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VLOOKUP(B3298,Kodai_priem!$D$4:$D$564,1,FALSE)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VLOOKUP(B3299,Kodai_priem!$D$4:$D$564,1,FALSE)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VLOOKUP(B3300,Kodai_priem!$D$4:$D$564,1,FALSE)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VLOOKUP(B3301,Kodai_priem!$D$4:$D$564,1,FALSE)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VLOOKUP(B3302,Kodai_priem!$D$4:$D$564,1,FALSE)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VLOOKUP(B3303,Kodai_priem!$D$4:$D$564,1,FALSE)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VLOOKUP(B3304,Kodai_priem!$D$4:$D$564,1,FALSE)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VLOOKUP(B3305,Kodai_priem!$D$4:$D$564,1,FALSE)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VLOOKUP(B3306,Kodai_priem!$D$4:$D$564,1,FALSE)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VLOOKUP(B3307,Kodai_priem!$D$4:$D$564,1,FALSE)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VLOOKUP(B3308,Kodai_priem!$D$4:$D$564,1,FALSE)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VLOOKUP(B3309,Kodai_priem!$D$4:$D$564,1,FALSE)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VLOOKUP(B3310,Kodai_priem!$D$4:$D$564,1,FALSE)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VLOOKUP(B3311,Kodai_priem!$D$4:$D$564,1,FALSE)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VLOOKUP(B3312,Kodai_priem!$D$4:$D$564,1,FALSE)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VLOOKUP(B3313,Kodai_priem!$D$4:$D$564,1,FALSE)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VLOOKUP(B3314,Kodai_priem!$D$4:$D$564,1,FALSE)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VLOOKUP(B3315,Kodai_priem!$D$4:$D$564,1,FALSE)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VLOOKUP(B3316,Kodai_priem!$D$4:$D$564,1,FALSE)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VLOOKUP(B3317,Kodai_priem!$D$4:$D$564,1,FALSE)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VLOOKUP(B3318,Kodai_priem!$D$4:$D$564,1,FALSE)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VLOOKUP(B3319,Kodai_priem!$D$4:$D$564,1,FALSE)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VLOOKUP(B3320,Kodai_priem!$D$4:$D$564,1,FALSE)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VLOOKUP(B3321,Kodai_priem!$D$4:$D$564,1,FALSE)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VLOOKUP(B3322,Kodai_priem!$D$4:$D$564,1,FALSE)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VLOOKUP(B3323,Kodai_priem!$D$4:$D$564,1,FALSE)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VLOOKUP(B3324,Kodai_priem!$D$4:$D$564,1,FALSE)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VLOOKUP(B3325,Kodai_priem!$D$4:$D$564,1,FALSE)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VLOOKUP(B3326,Kodai_priem!$D$4:$D$564,1,FALSE)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VLOOKUP(B3327,Kodai_priem!$D$4:$D$564,1,FALSE)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VLOOKUP(B3328,Kodai_priem!$D$4:$D$564,1,FALSE)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VLOOKUP(B3329,Kodai_priem!$D$4:$D$564,1,FALSE)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VLOOKUP(B3330,Kodai_priem!$D$4:$D$564,1,FALSE)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VLOOKUP(B3331,Kodai_priem!$D$4:$D$564,1,FALSE)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VLOOKUP(B3332,Kodai_priem!$D$4:$D$564,1,FALSE)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VLOOKUP(B3333,Kodai_priem!$D$4:$D$564,1,FALSE)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VLOOKUP(B3334,Kodai_priem!$D$4:$D$564,1,FALSE)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VLOOKUP(B3335,Kodai_priem!$D$4:$D$564,1,FALSE)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VLOOKUP(B3336,Kodai_priem!$D$4:$D$564,1,FALSE)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VLOOKUP(B3337,Kodai_priem!$D$4:$D$564,1,FALSE)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3" t="str">
        <f t="shared" si="533"/>
        <v/>
      </c>
      <c r="D3338" s="113" t="e">
        <f>VLOOKUP(C3338,Kodai_VVG!$C$4:$C$52,1,FALSE)</f>
        <v>#N/A</v>
      </c>
      <c r="E3338" s="113" t="e">
        <f>VLOOKUP(B3338,Kodai_priem!$D$4:$D$564,1,FALSE)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3" t="str">
        <f t="shared" si="533"/>
        <v/>
      </c>
      <c r="D3339" s="113" t="e">
        <f>VLOOKUP(C3339,Kodai_VVG!$C$4:$C$52,1,FALSE)</f>
        <v>#N/A</v>
      </c>
      <c r="E3339" s="113" t="e">
        <f>VLOOKUP(B3339,Kodai_priem!$D$4:$D$564,1,FALSE)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3" t="str">
        <f t="shared" si="533"/>
        <v/>
      </c>
      <c r="D3340" s="113" t="e">
        <f>VLOOKUP(C3340,Kodai_VVG!$C$4:$C$52,1,FALSE)</f>
        <v>#N/A</v>
      </c>
      <c r="E3340" s="113" t="e">
        <f>VLOOKUP(B3340,Kodai_priem!$D$4:$D$564,1,FALSE)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3" t="str">
        <f t="shared" si="533"/>
        <v/>
      </c>
      <c r="D3341" s="113" t="e">
        <f>VLOOKUP(C3341,Kodai_VVG!$C$4:$C$52,1,FALSE)</f>
        <v>#N/A</v>
      </c>
      <c r="E3341" s="113" t="e">
        <f>VLOOKUP(B3341,Kodai_priem!$D$4:$D$564,1,FALSE)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3" t="str">
        <f t="shared" si="533"/>
        <v/>
      </c>
      <c r="D3342" s="113" t="e">
        <f>VLOOKUP(C3342,Kodai_VVG!$C$4:$C$52,1,FALSE)</f>
        <v>#N/A</v>
      </c>
      <c r="E3342" s="113" t="e">
        <f>VLOOKUP(B3342,Kodai_priem!$D$4:$D$564,1,FALSE)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VLOOKUP(B3343,Kodai_priem!$D$4:$D$564,1,FALSE)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VLOOKUP(B3344,Kodai_priem!$D$4:$D$564,1,FALSE)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VLOOKUP(B3345,Kodai_priem!$D$4:$D$564,1,FALSE)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VLOOKUP(B3346,Kodai_priem!$D$4:$D$564,1,FALSE)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VLOOKUP(B3347,Kodai_priem!$D$4:$D$564,1,FALSE)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3" t="str">
        <f t="shared" si="533"/>
        <v/>
      </c>
      <c r="D3348" s="113" t="e">
        <f>VLOOKUP(C3348,Kodai_VVG!$C$4:$C$52,1,FALSE)</f>
        <v>#N/A</v>
      </c>
      <c r="E3348" s="113" t="e">
        <f>VLOOKUP(B3348,Kodai_priem!$D$4:$D$564,1,FALSE)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3" t="str">
        <f t="shared" si="533"/>
        <v/>
      </c>
      <c r="D3349" s="113" t="e">
        <f>VLOOKUP(C3349,Kodai_VVG!$C$4:$C$52,1,FALSE)</f>
        <v>#N/A</v>
      </c>
      <c r="E3349" s="113" t="e">
        <f>VLOOKUP(B3349,Kodai_priem!$D$4:$D$564,1,FALSE)</f>
        <v>#N/A</v>
      </c>
      <c r="F3349" s="115"/>
      <c r="G3349" s="115"/>
      <c r="H3349" s="39"/>
      <c r="I3349" s="115"/>
      <c r="J3349" s="115"/>
      <c r="K3349" s="115"/>
      <c r="L3349" s="115"/>
      <c r="M3349" s="115"/>
      <c r="N3349" s="116"/>
      <c r="O3349" s="117"/>
      <c r="P3349" s="118"/>
      <c r="Q3349" s="115"/>
      <c r="R3349" s="115"/>
      <c r="S3349" s="117" t="str">
        <f t="shared" si="538"/>
        <v>nepildyti</v>
      </c>
      <c r="T3349" s="114" t="str">
        <f t="shared" si="538"/>
        <v>nepildyti</v>
      </c>
      <c r="U3349" s="115"/>
      <c r="V3349" s="115"/>
      <c r="W3349" s="116"/>
      <c r="X3349" s="153"/>
      <c r="Y3349" s="153"/>
      <c r="Z3349" s="153"/>
      <c r="AA3349" s="115"/>
      <c r="AB3349" s="115"/>
      <c r="AC3349" s="115"/>
      <c r="AD3349" s="115"/>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3" t="str">
        <f t="shared" si="533"/>
        <v/>
      </c>
      <c r="D3350" s="113" t="e">
        <f>VLOOKUP(C3350,Kodai_VVG!$C$4:$C$52,1,FALSE)</f>
        <v>#N/A</v>
      </c>
      <c r="E3350" s="113" t="e">
        <f>VLOOKUP(B3350,Kodai_priem!$D$4:$D$564,1,FALSE)</f>
        <v>#N/A</v>
      </c>
      <c r="F3350" s="115"/>
      <c r="G3350" s="115"/>
      <c r="H3350" s="39"/>
      <c r="I3350" s="115"/>
      <c r="J3350" s="115"/>
      <c r="K3350" s="115"/>
      <c r="L3350" s="115"/>
      <c r="M3350" s="115"/>
      <c r="N3350" s="116"/>
      <c r="O3350" s="117"/>
      <c r="P3350" s="118"/>
      <c r="Q3350" s="115"/>
      <c r="R3350" s="115"/>
      <c r="S3350" s="117" t="str">
        <f t="shared" si="538"/>
        <v>nepildyti</v>
      </c>
      <c r="T3350" s="114" t="str">
        <f t="shared" si="538"/>
        <v>nepildyti</v>
      </c>
      <c r="U3350" s="115"/>
      <c r="V3350" s="115"/>
      <c r="W3350" s="116"/>
      <c r="X3350" s="153"/>
      <c r="Y3350" s="153"/>
      <c r="Z3350" s="153"/>
      <c r="AA3350" s="115"/>
      <c r="AB3350" s="115"/>
      <c r="AC3350" s="115"/>
      <c r="AD3350" s="115"/>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3" t="str">
        <f t="shared" si="533"/>
        <v/>
      </c>
      <c r="D3351" s="113" t="e">
        <f>VLOOKUP(C3351,Kodai_VVG!$C$4:$C$52,1,FALSE)</f>
        <v>#N/A</v>
      </c>
      <c r="E3351" s="113" t="e">
        <f>VLOOKUP(B3351,Kodai_priem!$D$4:$D$564,1,FALSE)</f>
        <v>#N/A</v>
      </c>
      <c r="F3351" s="115"/>
      <c r="G3351" s="115"/>
      <c r="H3351" s="39"/>
      <c r="I3351" s="115"/>
      <c r="J3351" s="115"/>
      <c r="K3351" s="115"/>
      <c r="L3351" s="115"/>
      <c r="M3351" s="115"/>
      <c r="N3351" s="116"/>
      <c r="O3351" s="117"/>
      <c r="P3351" s="118"/>
      <c r="Q3351" s="115"/>
      <c r="R3351" s="115"/>
      <c r="S3351" s="117" t="str">
        <f t="shared" si="538"/>
        <v>nepildyti</v>
      </c>
      <c r="T3351" s="114" t="str">
        <f t="shared" si="538"/>
        <v>nepildyti</v>
      </c>
      <c r="U3351" s="115"/>
      <c r="V3351" s="115"/>
      <c r="W3351" s="116"/>
      <c r="X3351" s="153"/>
      <c r="Y3351" s="153"/>
      <c r="Z3351" s="153"/>
      <c r="AA3351" s="115"/>
      <c r="AB3351" s="115"/>
      <c r="AC3351" s="115"/>
      <c r="AD3351" s="115"/>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3" t="str">
        <f t="shared" ref="C3352:C3415" si="543">LEFT(K3352,4)</f>
        <v/>
      </c>
      <c r="D3352" s="113" t="e">
        <f>VLOOKUP(C3352,Kodai_VVG!$C$4:$C$52,1,FALSE)</f>
        <v>#N/A</v>
      </c>
      <c r="E3352" s="113" t="e">
        <f>VLOOKUP(B3352,Kodai_priem!$D$4:$D$564,1,FALSE)</f>
        <v>#N/A</v>
      </c>
      <c r="F3352" s="115"/>
      <c r="G3352" s="115"/>
      <c r="H3352" s="39"/>
      <c r="I3352" s="115"/>
      <c r="J3352" s="115"/>
      <c r="K3352" s="115"/>
      <c r="L3352" s="115"/>
      <c r="M3352" s="115"/>
      <c r="N3352" s="116"/>
      <c r="O3352" s="117"/>
      <c r="P3352" s="118"/>
      <c r="Q3352" s="115"/>
      <c r="R3352" s="115"/>
      <c r="S3352" s="117" t="str">
        <f t="shared" si="538"/>
        <v>nepildyti</v>
      </c>
      <c r="T3352" s="114" t="str">
        <f t="shared" si="538"/>
        <v>nepildyti</v>
      </c>
      <c r="U3352" s="115"/>
      <c r="V3352" s="115"/>
      <c r="W3352" s="116"/>
      <c r="X3352" s="153"/>
      <c r="Y3352" s="153"/>
      <c r="Z3352" s="153"/>
      <c r="AA3352" s="115"/>
      <c r="AB3352" s="115"/>
      <c r="AC3352" s="115"/>
      <c r="AD3352" s="115"/>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VLOOKUP(B3353,Kodai_priem!$D$4:$D$564,1,FALSE)</f>
        <v>#N/A</v>
      </c>
      <c r="F3353" s="115"/>
      <c r="G3353" s="115"/>
      <c r="H3353" s="39"/>
      <c r="I3353" s="115"/>
      <c r="J3353" s="115"/>
      <c r="K3353" s="115"/>
      <c r="L3353" s="115"/>
      <c r="M3353" s="115"/>
      <c r="N3353" s="116"/>
      <c r="O3353" s="117"/>
      <c r="P3353" s="118"/>
      <c r="Q3353" s="115"/>
      <c r="R3353" s="115"/>
      <c r="S3353" s="117" t="str">
        <f t="shared" ref="S3353:T3416" si="548">IF($R3353="fizinis asmuo","užpildykite","nepildyti")</f>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VLOOKUP(B3354,Kodai_priem!$D$4:$D$564,1,FALSE)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VLOOKUP(B3355,Kodai_priem!$D$4:$D$564,1,FALSE)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VLOOKUP(B3356,Kodai_priem!$D$4:$D$564,1,FALSE)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VLOOKUP(B3357,Kodai_priem!$D$4:$D$564,1,FALSE)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VLOOKUP(B3358,Kodai_priem!$D$4:$D$564,1,FALSE)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VLOOKUP(B3359,Kodai_priem!$D$4:$D$564,1,FALSE)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VLOOKUP(B3360,Kodai_priem!$D$4:$D$564,1,FALSE)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VLOOKUP(B3361,Kodai_priem!$D$4:$D$564,1,FALSE)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VLOOKUP(B3362,Kodai_priem!$D$4:$D$564,1,FALSE)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VLOOKUP(B3363,Kodai_priem!$D$4:$D$564,1,FALSE)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VLOOKUP(B3364,Kodai_priem!$D$4:$D$564,1,FALSE)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VLOOKUP(B3365,Kodai_priem!$D$4:$D$564,1,FALSE)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VLOOKUP(B3366,Kodai_priem!$D$4:$D$564,1,FALSE)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VLOOKUP(B3367,Kodai_priem!$D$4:$D$564,1,FALSE)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VLOOKUP(B3368,Kodai_priem!$D$4:$D$564,1,FALSE)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VLOOKUP(B3369,Kodai_priem!$D$4:$D$564,1,FALSE)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VLOOKUP(B3370,Kodai_priem!$D$4:$D$564,1,FALSE)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VLOOKUP(B3371,Kodai_priem!$D$4:$D$564,1,FALSE)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VLOOKUP(B3372,Kodai_priem!$D$4:$D$564,1,FALSE)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VLOOKUP(B3373,Kodai_priem!$D$4:$D$564,1,FALSE)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VLOOKUP(B3374,Kodai_priem!$D$4:$D$564,1,FALSE)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VLOOKUP(B3375,Kodai_priem!$D$4:$D$564,1,FALSE)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VLOOKUP(B3376,Kodai_priem!$D$4:$D$564,1,FALSE)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VLOOKUP(B3377,Kodai_priem!$D$4:$D$564,1,FALSE)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VLOOKUP(B3378,Kodai_priem!$D$4:$D$564,1,FALSE)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VLOOKUP(B3379,Kodai_priem!$D$4:$D$564,1,FALSE)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VLOOKUP(B3380,Kodai_priem!$D$4:$D$564,1,FALSE)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VLOOKUP(B3381,Kodai_priem!$D$4:$D$564,1,FALSE)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VLOOKUP(B3382,Kodai_priem!$D$4:$D$564,1,FALSE)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VLOOKUP(B3383,Kodai_priem!$D$4:$D$564,1,FALSE)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VLOOKUP(B3384,Kodai_priem!$D$4:$D$564,1,FALSE)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VLOOKUP(B3385,Kodai_priem!$D$4:$D$564,1,FALSE)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VLOOKUP(B3386,Kodai_priem!$D$4:$D$564,1,FALSE)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VLOOKUP(B3387,Kodai_priem!$D$4:$D$564,1,FALSE)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VLOOKUP(B3388,Kodai_priem!$D$4:$D$564,1,FALSE)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VLOOKUP(B3389,Kodai_priem!$D$4:$D$564,1,FALSE)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VLOOKUP(B3390,Kodai_priem!$D$4:$D$564,1,FALSE)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VLOOKUP(B3391,Kodai_priem!$D$4:$D$564,1,FALSE)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VLOOKUP(B3392,Kodai_priem!$D$4:$D$564,1,FALSE)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VLOOKUP(B3393,Kodai_priem!$D$4:$D$564,1,FALSE)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VLOOKUP(B3394,Kodai_priem!$D$4:$D$564,1,FALSE)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VLOOKUP(B3395,Kodai_priem!$D$4:$D$564,1,FALSE)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VLOOKUP(B3396,Kodai_priem!$D$4:$D$564,1,FALSE)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VLOOKUP(B3397,Kodai_priem!$D$4:$D$564,1,FALSE)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VLOOKUP(B3398,Kodai_priem!$D$4:$D$564,1,FALSE)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VLOOKUP(B3399,Kodai_priem!$D$4:$D$564,1,FALSE)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VLOOKUP(B3400,Kodai_priem!$D$4:$D$564,1,FALSE)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VLOOKUP(B3401,Kodai_priem!$D$4:$D$564,1,FALSE)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3" t="str">
        <f t="shared" si="543"/>
        <v/>
      </c>
      <c r="D3402" s="113" t="e">
        <f>VLOOKUP(C3402,Kodai_VVG!$C$4:$C$52,1,FALSE)</f>
        <v>#N/A</v>
      </c>
      <c r="E3402" s="113" t="e">
        <f>VLOOKUP(B3402,Kodai_priem!$D$4:$D$564,1,FALSE)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3" t="str">
        <f t="shared" si="543"/>
        <v/>
      </c>
      <c r="D3403" s="113" t="e">
        <f>VLOOKUP(C3403,Kodai_VVG!$C$4:$C$52,1,FALSE)</f>
        <v>#N/A</v>
      </c>
      <c r="E3403" s="113" t="e">
        <f>VLOOKUP(B3403,Kodai_priem!$D$4:$D$564,1,FALSE)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3" t="str">
        <f t="shared" si="543"/>
        <v/>
      </c>
      <c r="D3404" s="113" t="e">
        <f>VLOOKUP(C3404,Kodai_VVG!$C$4:$C$52,1,FALSE)</f>
        <v>#N/A</v>
      </c>
      <c r="E3404" s="113" t="e">
        <f>VLOOKUP(B3404,Kodai_priem!$D$4:$D$564,1,FALSE)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3" t="str">
        <f t="shared" si="543"/>
        <v/>
      </c>
      <c r="D3405" s="113" t="e">
        <f>VLOOKUP(C3405,Kodai_VVG!$C$4:$C$52,1,FALSE)</f>
        <v>#N/A</v>
      </c>
      <c r="E3405" s="113" t="e">
        <f>VLOOKUP(B3405,Kodai_priem!$D$4:$D$564,1,FALSE)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3" t="str">
        <f t="shared" si="543"/>
        <v/>
      </c>
      <c r="D3406" s="113" t="e">
        <f>VLOOKUP(C3406,Kodai_VVG!$C$4:$C$52,1,FALSE)</f>
        <v>#N/A</v>
      </c>
      <c r="E3406" s="113" t="e">
        <f>VLOOKUP(B3406,Kodai_priem!$D$4:$D$564,1,FALSE)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VLOOKUP(B3407,Kodai_priem!$D$4:$D$564,1,FALSE)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VLOOKUP(B3408,Kodai_priem!$D$4:$D$564,1,FALSE)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VLOOKUP(B3409,Kodai_priem!$D$4:$D$564,1,FALSE)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VLOOKUP(B3410,Kodai_priem!$D$4:$D$564,1,FALSE)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VLOOKUP(B3411,Kodai_priem!$D$4:$D$564,1,FALSE)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3" t="str">
        <f t="shared" si="543"/>
        <v/>
      </c>
      <c r="D3412" s="113" t="e">
        <f>VLOOKUP(C3412,Kodai_VVG!$C$4:$C$52,1,FALSE)</f>
        <v>#N/A</v>
      </c>
      <c r="E3412" s="113" t="e">
        <f>VLOOKUP(B3412,Kodai_priem!$D$4:$D$564,1,FALSE)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3" t="str">
        <f t="shared" si="543"/>
        <v/>
      </c>
      <c r="D3413" s="113" t="e">
        <f>VLOOKUP(C3413,Kodai_VVG!$C$4:$C$52,1,FALSE)</f>
        <v>#N/A</v>
      </c>
      <c r="E3413" s="113" t="e">
        <f>VLOOKUP(B3413,Kodai_priem!$D$4:$D$564,1,FALSE)</f>
        <v>#N/A</v>
      </c>
      <c r="F3413" s="115"/>
      <c r="G3413" s="115"/>
      <c r="H3413" s="39"/>
      <c r="I3413" s="115"/>
      <c r="J3413" s="115"/>
      <c r="K3413" s="115"/>
      <c r="L3413" s="115"/>
      <c r="M3413" s="115"/>
      <c r="N3413" s="116"/>
      <c r="O3413" s="117"/>
      <c r="P3413" s="118"/>
      <c r="Q3413" s="115"/>
      <c r="R3413" s="115"/>
      <c r="S3413" s="117" t="str">
        <f t="shared" si="548"/>
        <v>nepildyti</v>
      </c>
      <c r="T3413" s="114" t="str">
        <f t="shared" si="548"/>
        <v>nepildyti</v>
      </c>
      <c r="U3413" s="115"/>
      <c r="V3413" s="115"/>
      <c r="W3413" s="116"/>
      <c r="X3413" s="153"/>
      <c r="Y3413" s="153"/>
      <c r="Z3413" s="153"/>
      <c r="AA3413" s="115"/>
      <c r="AB3413" s="115"/>
      <c r="AC3413" s="115"/>
      <c r="AD3413" s="115"/>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3" t="str">
        <f t="shared" si="543"/>
        <v/>
      </c>
      <c r="D3414" s="113" t="e">
        <f>VLOOKUP(C3414,Kodai_VVG!$C$4:$C$52,1,FALSE)</f>
        <v>#N/A</v>
      </c>
      <c r="E3414" s="113" t="e">
        <f>VLOOKUP(B3414,Kodai_priem!$D$4:$D$564,1,FALSE)</f>
        <v>#N/A</v>
      </c>
      <c r="F3414" s="115"/>
      <c r="G3414" s="115"/>
      <c r="H3414" s="39"/>
      <c r="I3414" s="115"/>
      <c r="J3414" s="115"/>
      <c r="K3414" s="115"/>
      <c r="L3414" s="115"/>
      <c r="M3414" s="115"/>
      <c r="N3414" s="116"/>
      <c r="O3414" s="117"/>
      <c r="P3414" s="118"/>
      <c r="Q3414" s="115"/>
      <c r="R3414" s="115"/>
      <c r="S3414" s="117" t="str">
        <f t="shared" si="548"/>
        <v>nepildyti</v>
      </c>
      <c r="T3414" s="114" t="str">
        <f t="shared" si="548"/>
        <v>nepildyti</v>
      </c>
      <c r="U3414" s="115"/>
      <c r="V3414" s="115"/>
      <c r="W3414" s="116"/>
      <c r="X3414" s="153"/>
      <c r="Y3414" s="153"/>
      <c r="Z3414" s="153"/>
      <c r="AA3414" s="115"/>
      <c r="AB3414" s="115"/>
      <c r="AC3414" s="115"/>
      <c r="AD3414" s="115"/>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3" t="str">
        <f t="shared" si="543"/>
        <v/>
      </c>
      <c r="D3415" s="113" t="e">
        <f>VLOOKUP(C3415,Kodai_VVG!$C$4:$C$52,1,FALSE)</f>
        <v>#N/A</v>
      </c>
      <c r="E3415" s="113" t="e">
        <f>VLOOKUP(B3415,Kodai_priem!$D$4:$D$564,1,FALSE)</f>
        <v>#N/A</v>
      </c>
      <c r="F3415" s="115"/>
      <c r="G3415" s="115"/>
      <c r="H3415" s="39"/>
      <c r="I3415" s="115"/>
      <c r="J3415" s="115"/>
      <c r="K3415" s="115"/>
      <c r="L3415" s="115"/>
      <c r="M3415" s="115"/>
      <c r="N3415" s="116"/>
      <c r="O3415" s="117"/>
      <c r="P3415" s="118"/>
      <c r="Q3415" s="115"/>
      <c r="R3415" s="115"/>
      <c r="S3415" s="117" t="str">
        <f t="shared" si="548"/>
        <v>nepildyti</v>
      </c>
      <c r="T3415" s="114" t="str">
        <f t="shared" si="548"/>
        <v>nepildyti</v>
      </c>
      <c r="U3415" s="115"/>
      <c r="V3415" s="115"/>
      <c r="W3415" s="116"/>
      <c r="X3415" s="153"/>
      <c r="Y3415" s="153"/>
      <c r="Z3415" s="153"/>
      <c r="AA3415" s="115"/>
      <c r="AB3415" s="115"/>
      <c r="AC3415" s="115"/>
      <c r="AD3415" s="115"/>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3" t="str">
        <f t="shared" ref="C3416:C3479" si="553">LEFT(K3416,4)</f>
        <v/>
      </c>
      <c r="D3416" s="113" t="e">
        <f>VLOOKUP(C3416,Kodai_VVG!$C$4:$C$52,1,FALSE)</f>
        <v>#N/A</v>
      </c>
      <c r="E3416" s="113" t="e">
        <f>VLOOKUP(B3416,Kodai_priem!$D$4:$D$564,1,FALSE)</f>
        <v>#N/A</v>
      </c>
      <c r="F3416" s="115"/>
      <c r="G3416" s="115"/>
      <c r="H3416" s="39"/>
      <c r="I3416" s="115"/>
      <c r="J3416" s="115"/>
      <c r="K3416" s="115"/>
      <c r="L3416" s="115"/>
      <c r="M3416" s="115"/>
      <c r="N3416" s="116"/>
      <c r="O3416" s="117"/>
      <c r="P3416" s="118"/>
      <c r="Q3416" s="115"/>
      <c r="R3416" s="115"/>
      <c r="S3416" s="117" t="str">
        <f t="shared" si="548"/>
        <v>nepildyti</v>
      </c>
      <c r="T3416" s="114" t="str">
        <f t="shared" si="548"/>
        <v>nepildyti</v>
      </c>
      <c r="U3416" s="115"/>
      <c r="V3416" s="115"/>
      <c r="W3416" s="116"/>
      <c r="X3416" s="153"/>
      <c r="Y3416" s="153"/>
      <c r="Z3416" s="153"/>
      <c r="AA3416" s="115"/>
      <c r="AB3416" s="115"/>
      <c r="AC3416" s="115"/>
      <c r="AD3416" s="115"/>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VLOOKUP(B3417,Kodai_priem!$D$4:$D$564,1,FALSE)</f>
        <v>#N/A</v>
      </c>
      <c r="F3417" s="115"/>
      <c r="G3417" s="115"/>
      <c r="H3417" s="39"/>
      <c r="I3417" s="115"/>
      <c r="J3417" s="115"/>
      <c r="K3417" s="115"/>
      <c r="L3417" s="115"/>
      <c r="M3417" s="115"/>
      <c r="N3417" s="116"/>
      <c r="O3417" s="117"/>
      <c r="P3417" s="118"/>
      <c r="Q3417" s="115"/>
      <c r="R3417" s="115"/>
      <c r="S3417" s="117" t="str">
        <f t="shared" ref="S3417:T3480" si="558">IF($R3417="fizinis asmuo","užpildykite","nepildyti")</f>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VLOOKUP(B3418,Kodai_priem!$D$4:$D$564,1,FALSE)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VLOOKUP(B3419,Kodai_priem!$D$4:$D$564,1,FALSE)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VLOOKUP(B3420,Kodai_priem!$D$4:$D$564,1,FALSE)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VLOOKUP(B3421,Kodai_priem!$D$4:$D$564,1,FALSE)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VLOOKUP(B3422,Kodai_priem!$D$4:$D$564,1,FALSE)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VLOOKUP(B3423,Kodai_priem!$D$4:$D$564,1,FALSE)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VLOOKUP(B3424,Kodai_priem!$D$4:$D$564,1,FALSE)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VLOOKUP(B3425,Kodai_priem!$D$4:$D$564,1,FALSE)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VLOOKUP(B3426,Kodai_priem!$D$4:$D$564,1,FALSE)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VLOOKUP(B3427,Kodai_priem!$D$4:$D$564,1,FALSE)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VLOOKUP(B3428,Kodai_priem!$D$4:$D$564,1,FALSE)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VLOOKUP(B3429,Kodai_priem!$D$4:$D$564,1,FALSE)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VLOOKUP(B3430,Kodai_priem!$D$4:$D$564,1,FALSE)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VLOOKUP(B3431,Kodai_priem!$D$4:$D$564,1,FALSE)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VLOOKUP(B3432,Kodai_priem!$D$4:$D$564,1,FALSE)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VLOOKUP(B3433,Kodai_priem!$D$4:$D$564,1,FALSE)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VLOOKUP(B3434,Kodai_priem!$D$4:$D$564,1,FALSE)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VLOOKUP(B3435,Kodai_priem!$D$4:$D$564,1,FALSE)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VLOOKUP(B3436,Kodai_priem!$D$4:$D$564,1,FALSE)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VLOOKUP(B3437,Kodai_priem!$D$4:$D$564,1,FALSE)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VLOOKUP(B3438,Kodai_priem!$D$4:$D$564,1,FALSE)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VLOOKUP(B3439,Kodai_priem!$D$4:$D$564,1,FALSE)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VLOOKUP(B3440,Kodai_priem!$D$4:$D$564,1,FALSE)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VLOOKUP(B3441,Kodai_priem!$D$4:$D$564,1,FALSE)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VLOOKUP(B3442,Kodai_priem!$D$4:$D$564,1,FALSE)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VLOOKUP(B3443,Kodai_priem!$D$4:$D$564,1,FALSE)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VLOOKUP(B3444,Kodai_priem!$D$4:$D$564,1,FALSE)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VLOOKUP(B3445,Kodai_priem!$D$4:$D$564,1,FALSE)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VLOOKUP(B3446,Kodai_priem!$D$4:$D$564,1,FALSE)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VLOOKUP(B3447,Kodai_priem!$D$4:$D$564,1,FALSE)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VLOOKUP(B3448,Kodai_priem!$D$4:$D$564,1,FALSE)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VLOOKUP(B3449,Kodai_priem!$D$4:$D$564,1,FALSE)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VLOOKUP(B3450,Kodai_priem!$D$4:$D$564,1,FALSE)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VLOOKUP(B3451,Kodai_priem!$D$4:$D$564,1,FALSE)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VLOOKUP(B3452,Kodai_priem!$D$4:$D$564,1,FALSE)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VLOOKUP(B3453,Kodai_priem!$D$4:$D$564,1,FALSE)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VLOOKUP(B3454,Kodai_priem!$D$4:$D$564,1,FALSE)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VLOOKUP(B3455,Kodai_priem!$D$4:$D$564,1,FALSE)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VLOOKUP(B3456,Kodai_priem!$D$4:$D$564,1,FALSE)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VLOOKUP(B3457,Kodai_priem!$D$4:$D$564,1,FALSE)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VLOOKUP(B3458,Kodai_priem!$D$4:$D$564,1,FALSE)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VLOOKUP(B3459,Kodai_priem!$D$4:$D$564,1,FALSE)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VLOOKUP(B3460,Kodai_priem!$D$4:$D$564,1,FALSE)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VLOOKUP(B3461,Kodai_priem!$D$4:$D$564,1,FALSE)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VLOOKUP(B3462,Kodai_priem!$D$4:$D$564,1,FALSE)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VLOOKUP(B3463,Kodai_priem!$D$4:$D$564,1,FALSE)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VLOOKUP(B3464,Kodai_priem!$D$4:$D$564,1,FALSE)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VLOOKUP(B3465,Kodai_priem!$D$4:$D$564,1,FALSE)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3" t="str">
        <f t="shared" si="553"/>
        <v/>
      </c>
      <c r="D3466" s="113" t="e">
        <f>VLOOKUP(C3466,Kodai_VVG!$C$4:$C$52,1,FALSE)</f>
        <v>#N/A</v>
      </c>
      <c r="E3466" s="113" t="e">
        <f>VLOOKUP(B3466,Kodai_priem!$D$4:$D$564,1,FALSE)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3" t="str">
        <f t="shared" si="553"/>
        <v/>
      </c>
      <c r="D3467" s="113" t="e">
        <f>VLOOKUP(C3467,Kodai_VVG!$C$4:$C$52,1,FALSE)</f>
        <v>#N/A</v>
      </c>
      <c r="E3467" s="113" t="e">
        <f>VLOOKUP(B3467,Kodai_priem!$D$4:$D$564,1,FALSE)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3" t="str">
        <f t="shared" si="553"/>
        <v/>
      </c>
      <c r="D3468" s="113" t="e">
        <f>VLOOKUP(C3468,Kodai_VVG!$C$4:$C$52,1,FALSE)</f>
        <v>#N/A</v>
      </c>
      <c r="E3468" s="113" t="e">
        <f>VLOOKUP(B3468,Kodai_priem!$D$4:$D$564,1,FALSE)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3" t="str">
        <f t="shared" si="553"/>
        <v/>
      </c>
      <c r="D3469" s="113" t="e">
        <f>VLOOKUP(C3469,Kodai_VVG!$C$4:$C$52,1,FALSE)</f>
        <v>#N/A</v>
      </c>
      <c r="E3469" s="113" t="e">
        <f>VLOOKUP(B3469,Kodai_priem!$D$4:$D$564,1,FALSE)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3" t="str">
        <f t="shared" si="553"/>
        <v/>
      </c>
      <c r="D3470" s="113" t="e">
        <f>VLOOKUP(C3470,Kodai_VVG!$C$4:$C$52,1,FALSE)</f>
        <v>#N/A</v>
      </c>
      <c r="E3470" s="113" t="e">
        <f>VLOOKUP(B3470,Kodai_priem!$D$4:$D$564,1,FALSE)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VLOOKUP(B3471,Kodai_priem!$D$4:$D$564,1,FALSE)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VLOOKUP(B3472,Kodai_priem!$D$4:$D$564,1,FALSE)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VLOOKUP(B3473,Kodai_priem!$D$4:$D$564,1,FALSE)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VLOOKUP(B3474,Kodai_priem!$D$4:$D$564,1,FALSE)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VLOOKUP(B3475,Kodai_priem!$D$4:$D$564,1,FALSE)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3" t="str">
        <f t="shared" si="553"/>
        <v/>
      </c>
      <c r="D3476" s="113" t="e">
        <f>VLOOKUP(C3476,Kodai_VVG!$C$4:$C$52,1,FALSE)</f>
        <v>#N/A</v>
      </c>
      <c r="E3476" s="113" t="e">
        <f>VLOOKUP(B3476,Kodai_priem!$D$4:$D$564,1,FALSE)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3" t="str">
        <f t="shared" si="553"/>
        <v/>
      </c>
      <c r="D3477" s="113" t="e">
        <f>VLOOKUP(C3477,Kodai_VVG!$C$4:$C$52,1,FALSE)</f>
        <v>#N/A</v>
      </c>
      <c r="E3477" s="113" t="e">
        <f>VLOOKUP(B3477,Kodai_priem!$D$4:$D$564,1,FALSE)</f>
        <v>#N/A</v>
      </c>
      <c r="F3477" s="115"/>
      <c r="G3477" s="115"/>
      <c r="H3477" s="39"/>
      <c r="I3477" s="115"/>
      <c r="J3477" s="115"/>
      <c r="K3477" s="115"/>
      <c r="L3477" s="115"/>
      <c r="M3477" s="115"/>
      <c r="N3477" s="116"/>
      <c r="O3477" s="117"/>
      <c r="P3477" s="118"/>
      <c r="Q3477" s="115"/>
      <c r="R3477" s="115"/>
      <c r="S3477" s="117" t="str">
        <f t="shared" si="558"/>
        <v>nepildyti</v>
      </c>
      <c r="T3477" s="114" t="str">
        <f t="shared" si="558"/>
        <v>nepildyti</v>
      </c>
      <c r="U3477" s="115"/>
      <c r="V3477" s="115"/>
      <c r="W3477" s="116"/>
      <c r="X3477" s="153"/>
      <c r="Y3477" s="153"/>
      <c r="Z3477" s="153"/>
      <c r="AA3477" s="115"/>
      <c r="AB3477" s="115"/>
      <c r="AC3477" s="115"/>
      <c r="AD3477" s="115"/>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3" t="str">
        <f t="shared" si="553"/>
        <v/>
      </c>
      <c r="D3478" s="113" t="e">
        <f>VLOOKUP(C3478,Kodai_VVG!$C$4:$C$52,1,FALSE)</f>
        <v>#N/A</v>
      </c>
      <c r="E3478" s="113" t="e">
        <f>VLOOKUP(B3478,Kodai_priem!$D$4:$D$564,1,FALSE)</f>
        <v>#N/A</v>
      </c>
      <c r="F3478" s="115"/>
      <c r="G3478" s="115"/>
      <c r="H3478" s="39"/>
      <c r="I3478" s="115"/>
      <c r="J3478" s="115"/>
      <c r="K3478" s="115"/>
      <c r="L3478" s="115"/>
      <c r="M3478" s="115"/>
      <c r="N3478" s="116"/>
      <c r="O3478" s="117"/>
      <c r="P3478" s="118"/>
      <c r="Q3478" s="115"/>
      <c r="R3478" s="115"/>
      <c r="S3478" s="117" t="str">
        <f t="shared" si="558"/>
        <v>nepildyti</v>
      </c>
      <c r="T3478" s="114" t="str">
        <f t="shared" si="558"/>
        <v>nepildyti</v>
      </c>
      <c r="U3478" s="115"/>
      <c r="V3478" s="115"/>
      <c r="W3478" s="116"/>
      <c r="X3478" s="153"/>
      <c r="Y3478" s="153"/>
      <c r="Z3478" s="153"/>
      <c r="AA3478" s="115"/>
      <c r="AB3478" s="115"/>
      <c r="AC3478" s="115"/>
      <c r="AD3478" s="115"/>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3" t="str">
        <f t="shared" si="553"/>
        <v/>
      </c>
      <c r="D3479" s="113" t="e">
        <f>VLOOKUP(C3479,Kodai_VVG!$C$4:$C$52,1,FALSE)</f>
        <v>#N/A</v>
      </c>
      <c r="E3479" s="113" t="e">
        <f>VLOOKUP(B3479,Kodai_priem!$D$4:$D$564,1,FALSE)</f>
        <v>#N/A</v>
      </c>
      <c r="F3479" s="115"/>
      <c r="G3479" s="115"/>
      <c r="H3479" s="39"/>
      <c r="I3479" s="115"/>
      <c r="J3479" s="115"/>
      <c r="K3479" s="115"/>
      <c r="L3479" s="115"/>
      <c r="M3479" s="115"/>
      <c r="N3479" s="116"/>
      <c r="O3479" s="117"/>
      <c r="P3479" s="118"/>
      <c r="Q3479" s="115"/>
      <c r="R3479" s="115"/>
      <c r="S3479" s="117" t="str">
        <f t="shared" si="558"/>
        <v>nepildyti</v>
      </c>
      <c r="T3479" s="114" t="str">
        <f t="shared" si="558"/>
        <v>nepildyti</v>
      </c>
      <c r="U3479" s="115"/>
      <c r="V3479" s="115"/>
      <c r="W3479" s="116"/>
      <c r="X3479" s="153"/>
      <c r="Y3479" s="153"/>
      <c r="Z3479" s="153"/>
      <c r="AA3479" s="115"/>
      <c r="AB3479" s="115"/>
      <c r="AC3479" s="115"/>
      <c r="AD3479" s="115"/>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3" t="str">
        <f t="shared" ref="C3480:C3543" si="563">LEFT(K3480,4)</f>
        <v/>
      </c>
      <c r="D3480" s="113" t="e">
        <f>VLOOKUP(C3480,Kodai_VVG!$C$4:$C$52,1,FALSE)</f>
        <v>#N/A</v>
      </c>
      <c r="E3480" s="113" t="e">
        <f>VLOOKUP(B3480,Kodai_priem!$D$4:$D$564,1,FALSE)</f>
        <v>#N/A</v>
      </c>
      <c r="F3480" s="115"/>
      <c r="G3480" s="115"/>
      <c r="H3480" s="39"/>
      <c r="I3480" s="115"/>
      <c r="J3480" s="115"/>
      <c r="K3480" s="115"/>
      <c r="L3480" s="115"/>
      <c r="M3480" s="115"/>
      <c r="N3480" s="116"/>
      <c r="O3480" s="117"/>
      <c r="P3480" s="118"/>
      <c r="Q3480" s="115"/>
      <c r="R3480" s="115"/>
      <c r="S3480" s="117" t="str">
        <f t="shared" si="558"/>
        <v>nepildyti</v>
      </c>
      <c r="T3480" s="114" t="str">
        <f t="shared" si="558"/>
        <v>nepildyti</v>
      </c>
      <c r="U3480" s="115"/>
      <c r="V3480" s="115"/>
      <c r="W3480" s="116"/>
      <c r="X3480" s="153"/>
      <c r="Y3480" s="153"/>
      <c r="Z3480" s="153"/>
      <c r="AA3480" s="115"/>
      <c r="AB3480" s="115"/>
      <c r="AC3480" s="115"/>
      <c r="AD3480" s="115"/>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VLOOKUP(B3481,Kodai_priem!$D$4:$D$564,1,FALSE)</f>
        <v>#N/A</v>
      </c>
      <c r="F3481" s="115"/>
      <c r="G3481" s="115"/>
      <c r="H3481" s="39"/>
      <c r="I3481" s="115"/>
      <c r="J3481" s="115"/>
      <c r="K3481" s="115"/>
      <c r="L3481" s="115"/>
      <c r="M3481" s="115"/>
      <c r="N3481" s="116"/>
      <c r="O3481" s="117"/>
      <c r="P3481" s="118"/>
      <c r="Q3481" s="115"/>
      <c r="R3481" s="115"/>
      <c r="S3481" s="117" t="str">
        <f t="shared" ref="S3481:T3544" si="568">IF($R3481="fizinis asmuo","užpildykite","nepildyti")</f>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VLOOKUP(B3482,Kodai_priem!$D$4:$D$564,1,FALSE)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VLOOKUP(B3483,Kodai_priem!$D$4:$D$564,1,FALSE)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VLOOKUP(B3484,Kodai_priem!$D$4:$D$564,1,FALSE)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VLOOKUP(B3485,Kodai_priem!$D$4:$D$564,1,FALSE)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VLOOKUP(B3486,Kodai_priem!$D$4:$D$564,1,FALSE)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VLOOKUP(B3487,Kodai_priem!$D$4:$D$564,1,FALSE)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VLOOKUP(B3488,Kodai_priem!$D$4:$D$564,1,FALSE)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VLOOKUP(B3489,Kodai_priem!$D$4:$D$564,1,FALSE)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VLOOKUP(B3490,Kodai_priem!$D$4:$D$564,1,FALSE)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VLOOKUP(B3491,Kodai_priem!$D$4:$D$564,1,FALSE)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VLOOKUP(B3492,Kodai_priem!$D$4:$D$564,1,FALSE)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VLOOKUP(B3493,Kodai_priem!$D$4:$D$564,1,FALSE)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VLOOKUP(B3494,Kodai_priem!$D$4:$D$564,1,FALSE)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VLOOKUP(B3495,Kodai_priem!$D$4:$D$564,1,FALSE)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VLOOKUP(B3496,Kodai_priem!$D$4:$D$564,1,FALSE)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VLOOKUP(B3497,Kodai_priem!$D$4:$D$564,1,FALSE)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VLOOKUP(B3498,Kodai_priem!$D$4:$D$564,1,FALSE)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VLOOKUP(B3499,Kodai_priem!$D$4:$D$564,1,FALSE)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VLOOKUP(B3500,Kodai_priem!$D$4:$D$564,1,FALSE)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VLOOKUP(B3501,Kodai_priem!$D$4:$D$564,1,FALSE)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VLOOKUP(B3502,Kodai_priem!$D$4:$D$564,1,FALSE)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VLOOKUP(B3503,Kodai_priem!$D$4:$D$564,1,FALSE)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VLOOKUP(B3504,Kodai_priem!$D$4:$D$564,1,FALSE)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VLOOKUP(B3505,Kodai_priem!$D$4:$D$564,1,FALSE)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VLOOKUP(B3506,Kodai_priem!$D$4:$D$564,1,FALSE)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VLOOKUP(B3507,Kodai_priem!$D$4:$D$564,1,FALSE)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VLOOKUP(B3508,Kodai_priem!$D$4:$D$564,1,FALSE)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VLOOKUP(B3509,Kodai_priem!$D$4:$D$564,1,FALSE)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VLOOKUP(B3510,Kodai_priem!$D$4:$D$564,1,FALSE)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VLOOKUP(B3511,Kodai_priem!$D$4:$D$564,1,FALSE)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VLOOKUP(B3512,Kodai_priem!$D$4:$D$564,1,FALSE)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VLOOKUP(B3513,Kodai_priem!$D$4:$D$564,1,FALSE)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VLOOKUP(B3514,Kodai_priem!$D$4:$D$564,1,FALSE)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VLOOKUP(B3515,Kodai_priem!$D$4:$D$564,1,FALSE)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VLOOKUP(B3516,Kodai_priem!$D$4:$D$564,1,FALSE)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VLOOKUP(B3517,Kodai_priem!$D$4:$D$564,1,FALSE)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VLOOKUP(B3518,Kodai_priem!$D$4:$D$564,1,FALSE)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VLOOKUP(B3519,Kodai_priem!$D$4:$D$564,1,FALSE)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VLOOKUP(B3520,Kodai_priem!$D$4:$D$564,1,FALSE)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VLOOKUP(B3521,Kodai_priem!$D$4:$D$564,1,FALSE)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VLOOKUP(B3522,Kodai_priem!$D$4:$D$564,1,FALSE)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VLOOKUP(B3523,Kodai_priem!$D$4:$D$564,1,FALSE)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VLOOKUP(B3524,Kodai_priem!$D$4:$D$564,1,FALSE)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VLOOKUP(B3525,Kodai_priem!$D$4:$D$564,1,FALSE)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VLOOKUP(B3526,Kodai_priem!$D$4:$D$564,1,FALSE)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VLOOKUP(B3527,Kodai_priem!$D$4:$D$564,1,FALSE)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VLOOKUP(B3528,Kodai_priem!$D$4:$D$564,1,FALSE)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VLOOKUP(B3529,Kodai_priem!$D$4:$D$564,1,FALSE)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3" t="str">
        <f t="shared" si="563"/>
        <v/>
      </c>
      <c r="D3530" s="113" t="e">
        <f>VLOOKUP(C3530,Kodai_VVG!$C$4:$C$52,1,FALSE)</f>
        <v>#N/A</v>
      </c>
      <c r="E3530" s="113" t="e">
        <f>VLOOKUP(B3530,Kodai_priem!$D$4:$D$564,1,FALSE)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3" t="str">
        <f t="shared" si="563"/>
        <v/>
      </c>
      <c r="D3531" s="113" t="e">
        <f>VLOOKUP(C3531,Kodai_VVG!$C$4:$C$52,1,FALSE)</f>
        <v>#N/A</v>
      </c>
      <c r="E3531" s="113" t="e">
        <f>VLOOKUP(B3531,Kodai_priem!$D$4:$D$564,1,FALSE)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3" t="str">
        <f t="shared" si="563"/>
        <v/>
      </c>
      <c r="D3532" s="113" t="e">
        <f>VLOOKUP(C3532,Kodai_VVG!$C$4:$C$52,1,FALSE)</f>
        <v>#N/A</v>
      </c>
      <c r="E3532" s="113" t="e">
        <f>VLOOKUP(B3532,Kodai_priem!$D$4:$D$564,1,FALSE)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3" t="str">
        <f t="shared" si="563"/>
        <v/>
      </c>
      <c r="D3533" s="113" t="e">
        <f>VLOOKUP(C3533,Kodai_VVG!$C$4:$C$52,1,FALSE)</f>
        <v>#N/A</v>
      </c>
      <c r="E3533" s="113" t="e">
        <f>VLOOKUP(B3533,Kodai_priem!$D$4:$D$564,1,FALSE)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3" t="str">
        <f t="shared" si="563"/>
        <v/>
      </c>
      <c r="D3534" s="113" t="e">
        <f>VLOOKUP(C3534,Kodai_VVG!$C$4:$C$52,1,FALSE)</f>
        <v>#N/A</v>
      </c>
      <c r="E3534" s="113" t="e">
        <f>VLOOKUP(B3534,Kodai_priem!$D$4:$D$564,1,FALSE)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VLOOKUP(B3535,Kodai_priem!$D$4:$D$564,1,FALSE)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VLOOKUP(B3536,Kodai_priem!$D$4:$D$564,1,FALSE)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VLOOKUP(B3537,Kodai_priem!$D$4:$D$564,1,FALSE)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VLOOKUP(B3538,Kodai_priem!$D$4:$D$564,1,FALSE)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VLOOKUP(B3539,Kodai_priem!$D$4:$D$564,1,FALSE)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3" t="str">
        <f t="shared" si="563"/>
        <v/>
      </c>
      <c r="D3540" s="113" t="e">
        <f>VLOOKUP(C3540,Kodai_VVG!$C$4:$C$52,1,FALSE)</f>
        <v>#N/A</v>
      </c>
      <c r="E3540" s="113" t="e">
        <f>VLOOKUP(B3540,Kodai_priem!$D$4:$D$564,1,FALSE)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3" t="str">
        <f t="shared" si="563"/>
        <v/>
      </c>
      <c r="D3541" s="113" t="e">
        <f>VLOOKUP(C3541,Kodai_VVG!$C$4:$C$52,1,FALSE)</f>
        <v>#N/A</v>
      </c>
      <c r="E3541" s="113" t="e">
        <f>VLOOKUP(B3541,Kodai_priem!$D$4:$D$564,1,FALSE)</f>
        <v>#N/A</v>
      </c>
      <c r="F3541" s="115"/>
      <c r="G3541" s="115"/>
      <c r="H3541" s="39"/>
      <c r="I3541" s="115"/>
      <c r="J3541" s="115"/>
      <c r="K3541" s="115"/>
      <c r="L3541" s="115"/>
      <c r="M3541" s="115"/>
      <c r="N3541" s="116"/>
      <c r="O3541" s="117"/>
      <c r="P3541" s="118"/>
      <c r="Q3541" s="115"/>
      <c r="R3541" s="115"/>
      <c r="S3541" s="117" t="str">
        <f t="shared" si="568"/>
        <v>nepildyti</v>
      </c>
      <c r="T3541" s="114" t="str">
        <f t="shared" si="568"/>
        <v>nepildyti</v>
      </c>
      <c r="U3541" s="115"/>
      <c r="V3541" s="115"/>
      <c r="W3541" s="116"/>
      <c r="X3541" s="153"/>
      <c r="Y3541" s="153"/>
      <c r="Z3541" s="153"/>
      <c r="AA3541" s="115"/>
      <c r="AB3541" s="115"/>
      <c r="AC3541" s="115"/>
      <c r="AD3541" s="115"/>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3" t="str">
        <f t="shared" si="563"/>
        <v/>
      </c>
      <c r="D3542" s="113" t="e">
        <f>VLOOKUP(C3542,Kodai_VVG!$C$4:$C$52,1,FALSE)</f>
        <v>#N/A</v>
      </c>
      <c r="E3542" s="113" t="e">
        <f>VLOOKUP(B3542,Kodai_priem!$D$4:$D$564,1,FALSE)</f>
        <v>#N/A</v>
      </c>
      <c r="F3542" s="115"/>
      <c r="G3542" s="115"/>
      <c r="H3542" s="39"/>
      <c r="I3542" s="115"/>
      <c r="J3542" s="115"/>
      <c r="K3542" s="115"/>
      <c r="L3542" s="115"/>
      <c r="M3542" s="115"/>
      <c r="N3542" s="116"/>
      <c r="O3542" s="117"/>
      <c r="P3542" s="118"/>
      <c r="Q3542" s="115"/>
      <c r="R3542" s="115"/>
      <c r="S3542" s="117" t="str">
        <f t="shared" si="568"/>
        <v>nepildyti</v>
      </c>
      <c r="T3542" s="114" t="str">
        <f t="shared" si="568"/>
        <v>nepildyti</v>
      </c>
      <c r="U3542" s="115"/>
      <c r="V3542" s="115"/>
      <c r="W3542" s="116"/>
      <c r="X3542" s="153"/>
      <c r="Y3542" s="153"/>
      <c r="Z3542" s="153"/>
      <c r="AA3542" s="115"/>
      <c r="AB3542" s="115"/>
      <c r="AC3542" s="115"/>
      <c r="AD3542" s="115"/>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3" t="str">
        <f t="shared" si="563"/>
        <v/>
      </c>
      <c r="D3543" s="113" t="e">
        <f>VLOOKUP(C3543,Kodai_VVG!$C$4:$C$52,1,FALSE)</f>
        <v>#N/A</v>
      </c>
      <c r="E3543" s="113" t="e">
        <f>VLOOKUP(B3543,Kodai_priem!$D$4:$D$564,1,FALSE)</f>
        <v>#N/A</v>
      </c>
      <c r="F3543" s="115"/>
      <c r="G3543" s="115"/>
      <c r="H3543" s="39"/>
      <c r="I3543" s="115"/>
      <c r="J3543" s="115"/>
      <c r="K3543" s="115"/>
      <c r="L3543" s="115"/>
      <c r="M3543" s="115"/>
      <c r="N3543" s="116"/>
      <c r="O3543" s="117"/>
      <c r="P3543" s="118"/>
      <c r="Q3543" s="115"/>
      <c r="R3543" s="115"/>
      <c r="S3543" s="117" t="str">
        <f t="shared" si="568"/>
        <v>nepildyti</v>
      </c>
      <c r="T3543" s="114" t="str">
        <f t="shared" si="568"/>
        <v>nepildyti</v>
      </c>
      <c r="U3543" s="115"/>
      <c r="V3543" s="115"/>
      <c r="W3543" s="116"/>
      <c r="X3543" s="153"/>
      <c r="Y3543" s="153"/>
      <c r="Z3543" s="153"/>
      <c r="AA3543" s="115"/>
      <c r="AB3543" s="115"/>
      <c r="AC3543" s="115"/>
      <c r="AD3543" s="115"/>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3" t="str">
        <f t="shared" ref="C3544:C3607" si="573">LEFT(K3544,4)</f>
        <v/>
      </c>
      <c r="D3544" s="113" t="e">
        <f>VLOOKUP(C3544,Kodai_VVG!$C$4:$C$52,1,FALSE)</f>
        <v>#N/A</v>
      </c>
      <c r="E3544" s="113" t="e">
        <f>VLOOKUP(B3544,Kodai_priem!$D$4:$D$564,1,FALSE)</f>
        <v>#N/A</v>
      </c>
      <c r="F3544" s="115"/>
      <c r="G3544" s="115"/>
      <c r="H3544" s="39"/>
      <c r="I3544" s="115"/>
      <c r="J3544" s="115"/>
      <c r="K3544" s="115"/>
      <c r="L3544" s="115"/>
      <c r="M3544" s="115"/>
      <c r="N3544" s="116"/>
      <c r="O3544" s="117"/>
      <c r="P3544" s="118"/>
      <c r="Q3544" s="115"/>
      <c r="R3544" s="115"/>
      <c r="S3544" s="117" t="str">
        <f t="shared" si="568"/>
        <v>nepildyti</v>
      </c>
      <c r="T3544" s="114" t="str">
        <f t="shared" si="568"/>
        <v>nepildyti</v>
      </c>
      <c r="U3544" s="115"/>
      <c r="V3544" s="115"/>
      <c r="W3544" s="116"/>
      <c r="X3544" s="153"/>
      <c r="Y3544" s="153"/>
      <c r="Z3544" s="153"/>
      <c r="AA3544" s="115"/>
      <c r="AB3544" s="115"/>
      <c r="AC3544" s="115"/>
      <c r="AD3544" s="115"/>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VLOOKUP(B3545,Kodai_priem!$D$4:$D$564,1,FALSE)</f>
        <v>#N/A</v>
      </c>
      <c r="F3545" s="115"/>
      <c r="G3545" s="115"/>
      <c r="H3545" s="39"/>
      <c r="I3545" s="115"/>
      <c r="J3545" s="115"/>
      <c r="K3545" s="115"/>
      <c r="L3545" s="115"/>
      <c r="M3545" s="115"/>
      <c r="N3545" s="116"/>
      <c r="O3545" s="117"/>
      <c r="P3545" s="118"/>
      <c r="Q3545" s="115"/>
      <c r="R3545" s="115"/>
      <c r="S3545" s="117" t="str">
        <f t="shared" ref="S3545:T3608" si="578">IF($R3545="fizinis asmuo","užpildykite","nepildyti")</f>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VLOOKUP(B3546,Kodai_priem!$D$4:$D$564,1,FALSE)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VLOOKUP(B3547,Kodai_priem!$D$4:$D$564,1,FALSE)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VLOOKUP(B3548,Kodai_priem!$D$4:$D$564,1,FALSE)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VLOOKUP(B3549,Kodai_priem!$D$4:$D$564,1,FALSE)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VLOOKUP(B3550,Kodai_priem!$D$4:$D$564,1,FALSE)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VLOOKUP(B3551,Kodai_priem!$D$4:$D$564,1,FALSE)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VLOOKUP(B3552,Kodai_priem!$D$4:$D$564,1,FALSE)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VLOOKUP(B3553,Kodai_priem!$D$4:$D$564,1,FALSE)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VLOOKUP(B3554,Kodai_priem!$D$4:$D$564,1,FALSE)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VLOOKUP(B3555,Kodai_priem!$D$4:$D$564,1,FALSE)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VLOOKUP(B3556,Kodai_priem!$D$4:$D$564,1,FALSE)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VLOOKUP(B3557,Kodai_priem!$D$4:$D$564,1,FALSE)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VLOOKUP(B3558,Kodai_priem!$D$4:$D$564,1,FALSE)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VLOOKUP(B3559,Kodai_priem!$D$4:$D$564,1,FALSE)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VLOOKUP(B3560,Kodai_priem!$D$4:$D$564,1,FALSE)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VLOOKUP(B3561,Kodai_priem!$D$4:$D$564,1,FALSE)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VLOOKUP(B3562,Kodai_priem!$D$4:$D$564,1,FALSE)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VLOOKUP(B3563,Kodai_priem!$D$4:$D$564,1,FALSE)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VLOOKUP(B3564,Kodai_priem!$D$4:$D$564,1,FALSE)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VLOOKUP(B3565,Kodai_priem!$D$4:$D$564,1,FALSE)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VLOOKUP(B3566,Kodai_priem!$D$4:$D$564,1,FALSE)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VLOOKUP(B3567,Kodai_priem!$D$4:$D$564,1,FALSE)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VLOOKUP(B3568,Kodai_priem!$D$4:$D$564,1,FALSE)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VLOOKUP(B3569,Kodai_priem!$D$4:$D$564,1,FALSE)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VLOOKUP(B3570,Kodai_priem!$D$4:$D$564,1,FALSE)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VLOOKUP(B3571,Kodai_priem!$D$4:$D$564,1,FALSE)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VLOOKUP(B3572,Kodai_priem!$D$4:$D$564,1,FALSE)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VLOOKUP(B3573,Kodai_priem!$D$4:$D$564,1,FALSE)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VLOOKUP(B3574,Kodai_priem!$D$4:$D$564,1,FALSE)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VLOOKUP(B3575,Kodai_priem!$D$4:$D$564,1,FALSE)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VLOOKUP(B3576,Kodai_priem!$D$4:$D$564,1,FALSE)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VLOOKUP(B3577,Kodai_priem!$D$4:$D$564,1,FALSE)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VLOOKUP(B3578,Kodai_priem!$D$4:$D$564,1,FALSE)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VLOOKUP(B3579,Kodai_priem!$D$4:$D$564,1,FALSE)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VLOOKUP(B3580,Kodai_priem!$D$4:$D$564,1,FALSE)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VLOOKUP(B3581,Kodai_priem!$D$4:$D$564,1,FALSE)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VLOOKUP(B3582,Kodai_priem!$D$4:$D$564,1,FALSE)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VLOOKUP(B3583,Kodai_priem!$D$4:$D$564,1,FALSE)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VLOOKUP(B3584,Kodai_priem!$D$4:$D$564,1,FALSE)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VLOOKUP(B3585,Kodai_priem!$D$4:$D$564,1,FALSE)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VLOOKUP(B3586,Kodai_priem!$D$4:$D$564,1,FALSE)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VLOOKUP(B3587,Kodai_priem!$D$4:$D$564,1,FALSE)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VLOOKUP(B3588,Kodai_priem!$D$4:$D$564,1,FALSE)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VLOOKUP(B3589,Kodai_priem!$D$4:$D$564,1,FALSE)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VLOOKUP(B3590,Kodai_priem!$D$4:$D$564,1,FALSE)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VLOOKUP(B3591,Kodai_priem!$D$4:$D$564,1,FALSE)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VLOOKUP(B3592,Kodai_priem!$D$4:$D$564,1,FALSE)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VLOOKUP(B3593,Kodai_priem!$D$4:$D$564,1,FALSE)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3" t="str">
        <f t="shared" si="573"/>
        <v/>
      </c>
      <c r="D3594" s="113" t="e">
        <f>VLOOKUP(C3594,Kodai_VVG!$C$4:$C$52,1,FALSE)</f>
        <v>#N/A</v>
      </c>
      <c r="E3594" s="113" t="e">
        <f>VLOOKUP(B3594,Kodai_priem!$D$4:$D$564,1,FALSE)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3" t="str">
        <f t="shared" si="573"/>
        <v/>
      </c>
      <c r="D3595" s="113" t="e">
        <f>VLOOKUP(C3595,Kodai_VVG!$C$4:$C$52,1,FALSE)</f>
        <v>#N/A</v>
      </c>
      <c r="E3595" s="113" t="e">
        <f>VLOOKUP(B3595,Kodai_priem!$D$4:$D$564,1,FALSE)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3" t="str">
        <f t="shared" si="573"/>
        <v/>
      </c>
      <c r="D3596" s="113" t="e">
        <f>VLOOKUP(C3596,Kodai_VVG!$C$4:$C$52,1,FALSE)</f>
        <v>#N/A</v>
      </c>
      <c r="E3596" s="113" t="e">
        <f>VLOOKUP(B3596,Kodai_priem!$D$4:$D$564,1,FALSE)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3" t="str">
        <f t="shared" si="573"/>
        <v/>
      </c>
      <c r="D3597" s="113" t="e">
        <f>VLOOKUP(C3597,Kodai_VVG!$C$4:$C$52,1,FALSE)</f>
        <v>#N/A</v>
      </c>
      <c r="E3597" s="113" t="e">
        <f>VLOOKUP(B3597,Kodai_priem!$D$4:$D$564,1,FALSE)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3" t="str">
        <f t="shared" si="573"/>
        <v/>
      </c>
      <c r="D3598" s="113" t="e">
        <f>VLOOKUP(C3598,Kodai_VVG!$C$4:$C$52,1,FALSE)</f>
        <v>#N/A</v>
      </c>
      <c r="E3598" s="113" t="e">
        <f>VLOOKUP(B3598,Kodai_priem!$D$4:$D$564,1,FALSE)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VLOOKUP(B3599,Kodai_priem!$D$4:$D$564,1,FALSE)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VLOOKUP(B3600,Kodai_priem!$D$4:$D$564,1,FALSE)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VLOOKUP(B3601,Kodai_priem!$D$4:$D$564,1,FALSE)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VLOOKUP(B3602,Kodai_priem!$D$4:$D$564,1,FALSE)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VLOOKUP(B3603,Kodai_priem!$D$4:$D$564,1,FALSE)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3" t="str">
        <f t="shared" si="573"/>
        <v/>
      </c>
      <c r="D3604" s="113" t="e">
        <f>VLOOKUP(C3604,Kodai_VVG!$C$4:$C$52,1,FALSE)</f>
        <v>#N/A</v>
      </c>
      <c r="E3604" s="113" t="e">
        <f>VLOOKUP(B3604,Kodai_priem!$D$4:$D$564,1,FALSE)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3" t="str">
        <f t="shared" si="573"/>
        <v/>
      </c>
      <c r="D3605" s="113" t="e">
        <f>VLOOKUP(C3605,Kodai_VVG!$C$4:$C$52,1,FALSE)</f>
        <v>#N/A</v>
      </c>
      <c r="E3605" s="113" t="e">
        <f>VLOOKUP(B3605,Kodai_priem!$D$4:$D$564,1,FALSE)</f>
        <v>#N/A</v>
      </c>
      <c r="F3605" s="115"/>
      <c r="G3605" s="115"/>
      <c r="H3605" s="39"/>
      <c r="I3605" s="115"/>
      <c r="J3605" s="115"/>
      <c r="K3605" s="115"/>
      <c r="L3605" s="115"/>
      <c r="M3605" s="115"/>
      <c r="N3605" s="116"/>
      <c r="O3605" s="117"/>
      <c r="P3605" s="118"/>
      <c r="Q3605" s="115"/>
      <c r="R3605" s="115"/>
      <c r="S3605" s="117" t="str">
        <f t="shared" si="578"/>
        <v>nepildyti</v>
      </c>
      <c r="T3605" s="114" t="str">
        <f t="shared" si="578"/>
        <v>nepildyti</v>
      </c>
      <c r="U3605" s="115"/>
      <c r="V3605" s="115"/>
      <c r="W3605" s="116"/>
      <c r="X3605" s="153"/>
      <c r="Y3605" s="153"/>
      <c r="Z3605" s="153"/>
      <c r="AA3605" s="115"/>
      <c r="AB3605" s="115"/>
      <c r="AC3605" s="115"/>
      <c r="AD3605" s="115"/>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3" t="str">
        <f t="shared" si="573"/>
        <v/>
      </c>
      <c r="D3606" s="113" t="e">
        <f>VLOOKUP(C3606,Kodai_VVG!$C$4:$C$52,1,FALSE)</f>
        <v>#N/A</v>
      </c>
      <c r="E3606" s="113" t="e">
        <f>VLOOKUP(B3606,Kodai_priem!$D$4:$D$564,1,FALSE)</f>
        <v>#N/A</v>
      </c>
      <c r="F3606" s="115"/>
      <c r="G3606" s="115"/>
      <c r="H3606" s="39"/>
      <c r="I3606" s="115"/>
      <c r="J3606" s="115"/>
      <c r="K3606" s="115"/>
      <c r="L3606" s="115"/>
      <c r="M3606" s="115"/>
      <c r="N3606" s="116"/>
      <c r="O3606" s="117"/>
      <c r="P3606" s="118"/>
      <c r="Q3606" s="115"/>
      <c r="R3606" s="115"/>
      <c r="S3606" s="117" t="str">
        <f t="shared" si="578"/>
        <v>nepildyti</v>
      </c>
      <c r="T3606" s="114" t="str">
        <f t="shared" si="578"/>
        <v>nepildyti</v>
      </c>
      <c r="U3606" s="115"/>
      <c r="V3606" s="115"/>
      <c r="W3606" s="116"/>
      <c r="X3606" s="153"/>
      <c r="Y3606" s="153"/>
      <c r="Z3606" s="153"/>
      <c r="AA3606" s="115"/>
      <c r="AB3606" s="115"/>
      <c r="AC3606" s="115"/>
      <c r="AD3606" s="115"/>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3" t="str">
        <f t="shared" si="573"/>
        <v/>
      </c>
      <c r="D3607" s="113" t="e">
        <f>VLOOKUP(C3607,Kodai_VVG!$C$4:$C$52,1,FALSE)</f>
        <v>#N/A</v>
      </c>
      <c r="E3607" s="113" t="e">
        <f>VLOOKUP(B3607,Kodai_priem!$D$4:$D$564,1,FALSE)</f>
        <v>#N/A</v>
      </c>
      <c r="F3607" s="115"/>
      <c r="G3607" s="115"/>
      <c r="H3607" s="39"/>
      <c r="I3607" s="115"/>
      <c r="J3607" s="115"/>
      <c r="K3607" s="115"/>
      <c r="L3607" s="115"/>
      <c r="M3607" s="115"/>
      <c r="N3607" s="116"/>
      <c r="O3607" s="117"/>
      <c r="P3607" s="118"/>
      <c r="Q3607" s="115"/>
      <c r="R3607" s="115"/>
      <c r="S3607" s="117" t="str">
        <f t="shared" si="578"/>
        <v>nepildyti</v>
      </c>
      <c r="T3607" s="114" t="str">
        <f t="shared" si="578"/>
        <v>nepildyti</v>
      </c>
      <c r="U3607" s="115"/>
      <c r="V3607" s="115"/>
      <c r="W3607" s="116"/>
      <c r="X3607" s="153"/>
      <c r="Y3607" s="153"/>
      <c r="Z3607" s="153"/>
      <c r="AA3607" s="115"/>
      <c r="AB3607" s="115"/>
      <c r="AC3607" s="115"/>
      <c r="AD3607" s="115"/>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3" t="str">
        <f t="shared" ref="C3608:C3671" si="583">LEFT(K3608,4)</f>
        <v/>
      </c>
      <c r="D3608" s="113" t="e">
        <f>VLOOKUP(C3608,Kodai_VVG!$C$4:$C$52,1,FALSE)</f>
        <v>#N/A</v>
      </c>
      <c r="E3608" s="113" t="e">
        <f>VLOOKUP(B3608,Kodai_priem!$D$4:$D$564,1,FALSE)</f>
        <v>#N/A</v>
      </c>
      <c r="F3608" s="115"/>
      <c r="G3608" s="115"/>
      <c r="H3608" s="39"/>
      <c r="I3608" s="115"/>
      <c r="J3608" s="115"/>
      <c r="K3608" s="115"/>
      <c r="L3608" s="115"/>
      <c r="M3608" s="115"/>
      <c r="N3608" s="116"/>
      <c r="O3608" s="117"/>
      <c r="P3608" s="118"/>
      <c r="Q3608" s="115"/>
      <c r="R3608" s="115"/>
      <c r="S3608" s="117" t="str">
        <f t="shared" si="578"/>
        <v>nepildyti</v>
      </c>
      <c r="T3608" s="114" t="str">
        <f t="shared" si="578"/>
        <v>nepildyti</v>
      </c>
      <c r="U3608" s="115"/>
      <c r="V3608" s="115"/>
      <c r="W3608" s="116"/>
      <c r="X3608" s="153"/>
      <c r="Y3608" s="153"/>
      <c r="Z3608" s="153"/>
      <c r="AA3608" s="115"/>
      <c r="AB3608" s="115"/>
      <c r="AC3608" s="115"/>
      <c r="AD3608" s="115"/>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VLOOKUP(B3609,Kodai_priem!$D$4:$D$564,1,FALSE)</f>
        <v>#N/A</v>
      </c>
      <c r="F3609" s="115"/>
      <c r="G3609" s="115"/>
      <c r="H3609" s="39"/>
      <c r="I3609" s="115"/>
      <c r="J3609" s="115"/>
      <c r="K3609" s="115"/>
      <c r="L3609" s="115"/>
      <c r="M3609" s="115"/>
      <c r="N3609" s="116"/>
      <c r="O3609" s="117"/>
      <c r="P3609" s="118"/>
      <c r="Q3609" s="115"/>
      <c r="R3609" s="115"/>
      <c r="S3609" s="117" t="str">
        <f t="shared" ref="S3609:T3672" si="588">IF($R3609="fizinis asmuo","užpildykite","nepildyti")</f>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VLOOKUP(B3610,Kodai_priem!$D$4:$D$564,1,FALSE)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VLOOKUP(B3611,Kodai_priem!$D$4:$D$564,1,FALSE)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VLOOKUP(B3612,Kodai_priem!$D$4:$D$564,1,FALSE)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VLOOKUP(B3613,Kodai_priem!$D$4:$D$564,1,FALSE)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VLOOKUP(B3614,Kodai_priem!$D$4:$D$564,1,FALSE)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VLOOKUP(B3615,Kodai_priem!$D$4:$D$564,1,FALSE)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VLOOKUP(B3616,Kodai_priem!$D$4:$D$564,1,FALSE)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VLOOKUP(B3617,Kodai_priem!$D$4:$D$564,1,FALSE)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VLOOKUP(B3618,Kodai_priem!$D$4:$D$564,1,FALSE)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VLOOKUP(B3619,Kodai_priem!$D$4:$D$564,1,FALSE)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VLOOKUP(B3620,Kodai_priem!$D$4:$D$564,1,FALSE)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VLOOKUP(B3621,Kodai_priem!$D$4:$D$564,1,FALSE)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VLOOKUP(B3622,Kodai_priem!$D$4:$D$564,1,FALSE)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VLOOKUP(B3623,Kodai_priem!$D$4:$D$564,1,FALSE)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VLOOKUP(B3624,Kodai_priem!$D$4:$D$564,1,FALSE)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VLOOKUP(B3625,Kodai_priem!$D$4:$D$564,1,FALSE)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VLOOKUP(B3626,Kodai_priem!$D$4:$D$564,1,FALSE)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VLOOKUP(B3627,Kodai_priem!$D$4:$D$564,1,FALSE)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VLOOKUP(B3628,Kodai_priem!$D$4:$D$564,1,FALSE)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VLOOKUP(B3629,Kodai_priem!$D$4:$D$564,1,FALSE)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VLOOKUP(B3630,Kodai_priem!$D$4:$D$564,1,FALSE)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VLOOKUP(B3631,Kodai_priem!$D$4:$D$564,1,FALSE)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VLOOKUP(B3632,Kodai_priem!$D$4:$D$564,1,FALSE)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VLOOKUP(B3633,Kodai_priem!$D$4:$D$564,1,FALSE)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VLOOKUP(B3634,Kodai_priem!$D$4:$D$564,1,FALSE)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VLOOKUP(B3635,Kodai_priem!$D$4:$D$564,1,FALSE)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VLOOKUP(B3636,Kodai_priem!$D$4:$D$564,1,FALSE)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VLOOKUP(B3637,Kodai_priem!$D$4:$D$564,1,FALSE)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VLOOKUP(B3638,Kodai_priem!$D$4:$D$564,1,FALSE)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VLOOKUP(B3639,Kodai_priem!$D$4:$D$564,1,FALSE)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VLOOKUP(B3640,Kodai_priem!$D$4:$D$564,1,FALSE)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VLOOKUP(B3641,Kodai_priem!$D$4:$D$564,1,FALSE)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VLOOKUP(B3642,Kodai_priem!$D$4:$D$564,1,FALSE)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VLOOKUP(B3643,Kodai_priem!$D$4:$D$564,1,FALSE)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VLOOKUP(B3644,Kodai_priem!$D$4:$D$564,1,FALSE)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VLOOKUP(B3645,Kodai_priem!$D$4:$D$564,1,FALSE)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VLOOKUP(B3646,Kodai_priem!$D$4:$D$564,1,FALSE)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VLOOKUP(B3647,Kodai_priem!$D$4:$D$564,1,FALSE)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VLOOKUP(B3648,Kodai_priem!$D$4:$D$564,1,FALSE)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VLOOKUP(B3649,Kodai_priem!$D$4:$D$564,1,FALSE)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VLOOKUP(B3650,Kodai_priem!$D$4:$D$564,1,FALSE)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VLOOKUP(B3651,Kodai_priem!$D$4:$D$564,1,FALSE)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VLOOKUP(B3652,Kodai_priem!$D$4:$D$564,1,FALSE)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VLOOKUP(B3653,Kodai_priem!$D$4:$D$564,1,FALSE)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VLOOKUP(B3654,Kodai_priem!$D$4:$D$564,1,FALSE)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VLOOKUP(B3655,Kodai_priem!$D$4:$D$564,1,FALSE)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VLOOKUP(B3656,Kodai_priem!$D$4:$D$564,1,FALSE)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VLOOKUP(B3657,Kodai_priem!$D$4:$D$564,1,FALSE)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3" t="str">
        <f t="shared" si="583"/>
        <v/>
      </c>
      <c r="D3658" s="113" t="e">
        <f>VLOOKUP(C3658,Kodai_VVG!$C$4:$C$52,1,FALSE)</f>
        <v>#N/A</v>
      </c>
      <c r="E3658" s="113" t="e">
        <f>VLOOKUP(B3658,Kodai_priem!$D$4:$D$564,1,FALSE)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3" t="str">
        <f t="shared" si="583"/>
        <v/>
      </c>
      <c r="D3659" s="113" t="e">
        <f>VLOOKUP(C3659,Kodai_VVG!$C$4:$C$52,1,FALSE)</f>
        <v>#N/A</v>
      </c>
      <c r="E3659" s="113" t="e">
        <f>VLOOKUP(B3659,Kodai_priem!$D$4:$D$564,1,FALSE)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3" t="str">
        <f t="shared" si="583"/>
        <v/>
      </c>
      <c r="D3660" s="113" t="e">
        <f>VLOOKUP(C3660,Kodai_VVG!$C$4:$C$52,1,FALSE)</f>
        <v>#N/A</v>
      </c>
      <c r="E3660" s="113" t="e">
        <f>VLOOKUP(B3660,Kodai_priem!$D$4:$D$564,1,FALSE)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3" t="str">
        <f t="shared" si="583"/>
        <v/>
      </c>
      <c r="D3661" s="113" t="e">
        <f>VLOOKUP(C3661,Kodai_VVG!$C$4:$C$52,1,FALSE)</f>
        <v>#N/A</v>
      </c>
      <c r="E3661" s="113" t="e">
        <f>VLOOKUP(B3661,Kodai_priem!$D$4:$D$564,1,FALSE)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3" t="str">
        <f t="shared" si="583"/>
        <v/>
      </c>
      <c r="D3662" s="113" t="e">
        <f>VLOOKUP(C3662,Kodai_VVG!$C$4:$C$52,1,FALSE)</f>
        <v>#N/A</v>
      </c>
      <c r="E3662" s="113" t="e">
        <f>VLOOKUP(B3662,Kodai_priem!$D$4:$D$564,1,FALSE)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VLOOKUP(B3663,Kodai_priem!$D$4:$D$564,1,FALSE)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VLOOKUP(B3664,Kodai_priem!$D$4:$D$564,1,FALSE)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VLOOKUP(B3665,Kodai_priem!$D$4:$D$564,1,FALSE)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VLOOKUP(B3666,Kodai_priem!$D$4:$D$564,1,FALSE)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VLOOKUP(B3667,Kodai_priem!$D$4:$D$564,1,FALSE)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3" t="str">
        <f t="shared" si="583"/>
        <v/>
      </c>
      <c r="D3668" s="113" t="e">
        <f>VLOOKUP(C3668,Kodai_VVG!$C$4:$C$52,1,FALSE)</f>
        <v>#N/A</v>
      </c>
      <c r="E3668" s="113" t="e">
        <f>VLOOKUP(B3668,Kodai_priem!$D$4:$D$564,1,FALSE)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3" t="str">
        <f t="shared" si="583"/>
        <v/>
      </c>
      <c r="D3669" s="113" t="e">
        <f>VLOOKUP(C3669,Kodai_VVG!$C$4:$C$52,1,FALSE)</f>
        <v>#N/A</v>
      </c>
      <c r="E3669" s="113" t="e">
        <f>VLOOKUP(B3669,Kodai_priem!$D$4:$D$564,1,FALSE)</f>
        <v>#N/A</v>
      </c>
      <c r="F3669" s="115"/>
      <c r="G3669" s="115"/>
      <c r="H3669" s="39"/>
      <c r="I3669" s="115"/>
      <c r="J3669" s="115"/>
      <c r="K3669" s="115"/>
      <c r="L3669" s="115"/>
      <c r="M3669" s="115"/>
      <c r="N3669" s="116"/>
      <c r="O3669" s="117"/>
      <c r="P3669" s="118"/>
      <c r="Q3669" s="115"/>
      <c r="R3669" s="115"/>
      <c r="S3669" s="117" t="str">
        <f t="shared" si="588"/>
        <v>nepildyti</v>
      </c>
      <c r="T3669" s="114" t="str">
        <f t="shared" si="588"/>
        <v>nepildyti</v>
      </c>
      <c r="U3669" s="115"/>
      <c r="V3669" s="115"/>
      <c r="W3669" s="116"/>
      <c r="X3669" s="153"/>
      <c r="Y3669" s="153"/>
      <c r="Z3669" s="153"/>
      <c r="AA3669" s="115"/>
      <c r="AB3669" s="115"/>
      <c r="AC3669" s="115"/>
      <c r="AD3669" s="115"/>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3" t="str">
        <f t="shared" si="583"/>
        <v/>
      </c>
      <c r="D3670" s="113" t="e">
        <f>VLOOKUP(C3670,Kodai_VVG!$C$4:$C$52,1,FALSE)</f>
        <v>#N/A</v>
      </c>
      <c r="E3670" s="113" t="e">
        <f>VLOOKUP(B3670,Kodai_priem!$D$4:$D$564,1,FALSE)</f>
        <v>#N/A</v>
      </c>
      <c r="F3670" s="115"/>
      <c r="G3670" s="115"/>
      <c r="H3670" s="39"/>
      <c r="I3670" s="115"/>
      <c r="J3670" s="115"/>
      <c r="K3670" s="115"/>
      <c r="L3670" s="115"/>
      <c r="M3670" s="115"/>
      <c r="N3670" s="116"/>
      <c r="O3670" s="117"/>
      <c r="P3670" s="118"/>
      <c r="Q3670" s="115"/>
      <c r="R3670" s="115"/>
      <c r="S3670" s="117" t="str">
        <f t="shared" si="588"/>
        <v>nepildyti</v>
      </c>
      <c r="T3670" s="114" t="str">
        <f t="shared" si="588"/>
        <v>nepildyti</v>
      </c>
      <c r="U3670" s="115"/>
      <c r="V3670" s="115"/>
      <c r="W3670" s="116"/>
      <c r="X3670" s="153"/>
      <c r="Y3670" s="153"/>
      <c r="Z3670" s="153"/>
      <c r="AA3670" s="115"/>
      <c r="AB3670" s="115"/>
      <c r="AC3670" s="115"/>
      <c r="AD3670" s="115"/>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3" t="str">
        <f t="shared" si="583"/>
        <v/>
      </c>
      <c r="D3671" s="113" t="e">
        <f>VLOOKUP(C3671,Kodai_VVG!$C$4:$C$52,1,FALSE)</f>
        <v>#N/A</v>
      </c>
      <c r="E3671" s="113" t="e">
        <f>VLOOKUP(B3671,Kodai_priem!$D$4:$D$564,1,FALSE)</f>
        <v>#N/A</v>
      </c>
      <c r="F3671" s="115"/>
      <c r="G3671" s="115"/>
      <c r="H3671" s="39"/>
      <c r="I3671" s="115"/>
      <c r="J3671" s="115"/>
      <c r="K3671" s="115"/>
      <c r="L3671" s="115"/>
      <c r="M3671" s="115"/>
      <c r="N3671" s="116"/>
      <c r="O3671" s="117"/>
      <c r="P3671" s="118"/>
      <c r="Q3671" s="115"/>
      <c r="R3671" s="115"/>
      <c r="S3671" s="117" t="str">
        <f t="shared" si="588"/>
        <v>nepildyti</v>
      </c>
      <c r="T3671" s="114" t="str">
        <f t="shared" si="588"/>
        <v>nepildyti</v>
      </c>
      <c r="U3671" s="115"/>
      <c r="V3671" s="115"/>
      <c r="W3671" s="116"/>
      <c r="X3671" s="153"/>
      <c r="Y3671" s="153"/>
      <c r="Z3671" s="153"/>
      <c r="AA3671" s="115"/>
      <c r="AB3671" s="115"/>
      <c r="AC3671" s="115"/>
      <c r="AD3671" s="115"/>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3" t="str">
        <f t="shared" ref="C3672:C3735" si="593">LEFT(K3672,4)</f>
        <v/>
      </c>
      <c r="D3672" s="113" t="e">
        <f>VLOOKUP(C3672,Kodai_VVG!$C$4:$C$52,1,FALSE)</f>
        <v>#N/A</v>
      </c>
      <c r="E3672" s="113" t="e">
        <f>VLOOKUP(B3672,Kodai_priem!$D$4:$D$564,1,FALSE)</f>
        <v>#N/A</v>
      </c>
      <c r="F3672" s="115"/>
      <c r="G3672" s="115"/>
      <c r="H3672" s="39"/>
      <c r="I3672" s="115"/>
      <c r="J3672" s="115"/>
      <c r="K3672" s="115"/>
      <c r="L3672" s="115"/>
      <c r="M3672" s="115"/>
      <c r="N3672" s="116"/>
      <c r="O3672" s="117"/>
      <c r="P3672" s="118"/>
      <c r="Q3672" s="115"/>
      <c r="R3672" s="115"/>
      <c r="S3672" s="117" t="str">
        <f t="shared" si="588"/>
        <v>nepildyti</v>
      </c>
      <c r="T3672" s="114" t="str">
        <f t="shared" si="588"/>
        <v>nepildyti</v>
      </c>
      <c r="U3672" s="115"/>
      <c r="V3672" s="115"/>
      <c r="W3672" s="116"/>
      <c r="X3672" s="153"/>
      <c r="Y3672" s="153"/>
      <c r="Z3672" s="153"/>
      <c r="AA3672" s="115"/>
      <c r="AB3672" s="115"/>
      <c r="AC3672" s="115"/>
      <c r="AD3672" s="115"/>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VLOOKUP(B3673,Kodai_priem!$D$4:$D$564,1,FALSE)</f>
        <v>#N/A</v>
      </c>
      <c r="F3673" s="115"/>
      <c r="G3673" s="115"/>
      <c r="H3673" s="39"/>
      <c r="I3673" s="115"/>
      <c r="J3673" s="115"/>
      <c r="K3673" s="115"/>
      <c r="L3673" s="115"/>
      <c r="M3673" s="115"/>
      <c r="N3673" s="116"/>
      <c r="O3673" s="117"/>
      <c r="P3673" s="118"/>
      <c r="Q3673" s="115"/>
      <c r="R3673" s="115"/>
      <c r="S3673" s="117" t="str">
        <f t="shared" ref="S3673:T3736" si="598">IF($R3673="fizinis asmuo","užpildykite","nepildyti")</f>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VLOOKUP(B3674,Kodai_priem!$D$4:$D$564,1,FALSE)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VLOOKUP(B3675,Kodai_priem!$D$4:$D$564,1,FALSE)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VLOOKUP(B3676,Kodai_priem!$D$4:$D$564,1,FALSE)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VLOOKUP(B3677,Kodai_priem!$D$4:$D$564,1,FALSE)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VLOOKUP(B3678,Kodai_priem!$D$4:$D$564,1,FALSE)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VLOOKUP(B3679,Kodai_priem!$D$4:$D$564,1,FALSE)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VLOOKUP(B3680,Kodai_priem!$D$4:$D$564,1,FALSE)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VLOOKUP(B3681,Kodai_priem!$D$4:$D$564,1,FALSE)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VLOOKUP(B3682,Kodai_priem!$D$4:$D$564,1,FALSE)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VLOOKUP(B3683,Kodai_priem!$D$4:$D$564,1,FALSE)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VLOOKUP(B3684,Kodai_priem!$D$4:$D$564,1,FALSE)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VLOOKUP(B3685,Kodai_priem!$D$4:$D$564,1,FALSE)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VLOOKUP(B3686,Kodai_priem!$D$4:$D$564,1,FALSE)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VLOOKUP(B3687,Kodai_priem!$D$4:$D$564,1,FALSE)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VLOOKUP(B3688,Kodai_priem!$D$4:$D$564,1,FALSE)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VLOOKUP(B3689,Kodai_priem!$D$4:$D$564,1,FALSE)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VLOOKUP(B3690,Kodai_priem!$D$4:$D$564,1,FALSE)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VLOOKUP(B3691,Kodai_priem!$D$4:$D$564,1,FALSE)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VLOOKUP(B3692,Kodai_priem!$D$4:$D$564,1,FALSE)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VLOOKUP(B3693,Kodai_priem!$D$4:$D$564,1,FALSE)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VLOOKUP(B3694,Kodai_priem!$D$4:$D$564,1,FALSE)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VLOOKUP(B3695,Kodai_priem!$D$4:$D$564,1,FALSE)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VLOOKUP(B3696,Kodai_priem!$D$4:$D$564,1,FALSE)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VLOOKUP(B3697,Kodai_priem!$D$4:$D$564,1,FALSE)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VLOOKUP(B3698,Kodai_priem!$D$4:$D$564,1,FALSE)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VLOOKUP(B3699,Kodai_priem!$D$4:$D$564,1,FALSE)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VLOOKUP(B3700,Kodai_priem!$D$4:$D$564,1,FALSE)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VLOOKUP(B3701,Kodai_priem!$D$4:$D$564,1,FALSE)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VLOOKUP(B3702,Kodai_priem!$D$4:$D$564,1,FALSE)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VLOOKUP(B3703,Kodai_priem!$D$4:$D$564,1,FALSE)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VLOOKUP(B3704,Kodai_priem!$D$4:$D$564,1,FALSE)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VLOOKUP(B3705,Kodai_priem!$D$4:$D$564,1,FALSE)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VLOOKUP(B3706,Kodai_priem!$D$4:$D$564,1,FALSE)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VLOOKUP(B3707,Kodai_priem!$D$4:$D$564,1,FALSE)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VLOOKUP(B3708,Kodai_priem!$D$4:$D$564,1,FALSE)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VLOOKUP(B3709,Kodai_priem!$D$4:$D$564,1,FALSE)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VLOOKUP(B3710,Kodai_priem!$D$4:$D$564,1,FALSE)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VLOOKUP(B3711,Kodai_priem!$D$4:$D$564,1,FALSE)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VLOOKUP(B3712,Kodai_priem!$D$4:$D$564,1,FALSE)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VLOOKUP(B3713,Kodai_priem!$D$4:$D$564,1,FALSE)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VLOOKUP(B3714,Kodai_priem!$D$4:$D$564,1,FALSE)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VLOOKUP(B3715,Kodai_priem!$D$4:$D$564,1,FALSE)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VLOOKUP(B3716,Kodai_priem!$D$4:$D$564,1,FALSE)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VLOOKUP(B3717,Kodai_priem!$D$4:$D$564,1,FALSE)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VLOOKUP(B3718,Kodai_priem!$D$4:$D$564,1,FALSE)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VLOOKUP(B3719,Kodai_priem!$D$4:$D$564,1,FALSE)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VLOOKUP(B3720,Kodai_priem!$D$4:$D$564,1,FALSE)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VLOOKUP(B3721,Kodai_priem!$D$4:$D$564,1,FALSE)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3" t="str">
        <f t="shared" si="593"/>
        <v/>
      </c>
      <c r="D3722" s="113" t="e">
        <f>VLOOKUP(C3722,Kodai_VVG!$C$4:$C$52,1,FALSE)</f>
        <v>#N/A</v>
      </c>
      <c r="E3722" s="113" t="e">
        <f>VLOOKUP(B3722,Kodai_priem!$D$4:$D$564,1,FALSE)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3" t="str">
        <f t="shared" si="593"/>
        <v/>
      </c>
      <c r="D3723" s="113" t="e">
        <f>VLOOKUP(C3723,Kodai_VVG!$C$4:$C$52,1,FALSE)</f>
        <v>#N/A</v>
      </c>
      <c r="E3723" s="113" t="e">
        <f>VLOOKUP(B3723,Kodai_priem!$D$4:$D$564,1,FALSE)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3" t="str">
        <f t="shared" si="593"/>
        <v/>
      </c>
      <c r="D3724" s="113" t="e">
        <f>VLOOKUP(C3724,Kodai_VVG!$C$4:$C$52,1,FALSE)</f>
        <v>#N/A</v>
      </c>
      <c r="E3724" s="113" t="e">
        <f>VLOOKUP(B3724,Kodai_priem!$D$4:$D$564,1,FALSE)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3" t="str">
        <f t="shared" si="593"/>
        <v/>
      </c>
      <c r="D3725" s="113" t="e">
        <f>VLOOKUP(C3725,Kodai_VVG!$C$4:$C$52,1,FALSE)</f>
        <v>#N/A</v>
      </c>
      <c r="E3725" s="113" t="e">
        <f>VLOOKUP(B3725,Kodai_priem!$D$4:$D$564,1,FALSE)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3" t="str">
        <f t="shared" si="593"/>
        <v/>
      </c>
      <c r="D3726" s="113" t="e">
        <f>VLOOKUP(C3726,Kodai_VVG!$C$4:$C$52,1,FALSE)</f>
        <v>#N/A</v>
      </c>
      <c r="E3726" s="113" t="e">
        <f>VLOOKUP(B3726,Kodai_priem!$D$4:$D$564,1,FALSE)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VLOOKUP(B3727,Kodai_priem!$D$4:$D$564,1,FALSE)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VLOOKUP(B3728,Kodai_priem!$D$4:$D$564,1,FALSE)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VLOOKUP(B3729,Kodai_priem!$D$4:$D$564,1,FALSE)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VLOOKUP(B3730,Kodai_priem!$D$4:$D$564,1,FALSE)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VLOOKUP(B3731,Kodai_priem!$D$4:$D$564,1,FALSE)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3" t="str">
        <f t="shared" si="593"/>
        <v/>
      </c>
      <c r="D3732" s="113" t="e">
        <f>VLOOKUP(C3732,Kodai_VVG!$C$4:$C$52,1,FALSE)</f>
        <v>#N/A</v>
      </c>
      <c r="E3732" s="113" t="e">
        <f>VLOOKUP(B3732,Kodai_priem!$D$4:$D$564,1,FALSE)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3" t="str">
        <f t="shared" si="593"/>
        <v/>
      </c>
      <c r="D3733" s="113" t="e">
        <f>VLOOKUP(C3733,Kodai_VVG!$C$4:$C$52,1,FALSE)</f>
        <v>#N/A</v>
      </c>
      <c r="E3733" s="113" t="e">
        <f>VLOOKUP(B3733,Kodai_priem!$D$4:$D$564,1,FALSE)</f>
        <v>#N/A</v>
      </c>
      <c r="F3733" s="115"/>
      <c r="G3733" s="115"/>
      <c r="H3733" s="39"/>
      <c r="I3733" s="115"/>
      <c r="J3733" s="115"/>
      <c r="K3733" s="115"/>
      <c r="L3733" s="115"/>
      <c r="M3733" s="115"/>
      <c r="N3733" s="116"/>
      <c r="O3733" s="117"/>
      <c r="P3733" s="118"/>
      <c r="Q3733" s="115"/>
      <c r="R3733" s="115"/>
      <c r="S3733" s="117" t="str">
        <f t="shared" si="598"/>
        <v>nepildyti</v>
      </c>
      <c r="T3733" s="114" t="str">
        <f t="shared" si="598"/>
        <v>nepildyti</v>
      </c>
      <c r="U3733" s="115"/>
      <c r="V3733" s="115"/>
      <c r="W3733" s="116"/>
      <c r="X3733" s="153"/>
      <c r="Y3733" s="153"/>
      <c r="Z3733" s="153"/>
      <c r="AA3733" s="115"/>
      <c r="AB3733" s="115"/>
      <c r="AC3733" s="115"/>
      <c r="AD3733" s="115"/>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3" t="str">
        <f t="shared" si="593"/>
        <v/>
      </c>
      <c r="D3734" s="113" t="e">
        <f>VLOOKUP(C3734,Kodai_VVG!$C$4:$C$52,1,FALSE)</f>
        <v>#N/A</v>
      </c>
      <c r="E3734" s="113" t="e">
        <f>VLOOKUP(B3734,Kodai_priem!$D$4:$D$564,1,FALSE)</f>
        <v>#N/A</v>
      </c>
      <c r="F3734" s="115"/>
      <c r="G3734" s="115"/>
      <c r="H3734" s="39"/>
      <c r="I3734" s="115"/>
      <c r="J3734" s="115"/>
      <c r="K3734" s="115"/>
      <c r="L3734" s="115"/>
      <c r="M3734" s="115"/>
      <c r="N3734" s="116"/>
      <c r="O3734" s="117"/>
      <c r="P3734" s="118"/>
      <c r="Q3734" s="115"/>
      <c r="R3734" s="115"/>
      <c r="S3734" s="117" t="str">
        <f t="shared" si="598"/>
        <v>nepildyti</v>
      </c>
      <c r="T3734" s="114" t="str">
        <f t="shared" si="598"/>
        <v>nepildyti</v>
      </c>
      <c r="U3734" s="115"/>
      <c r="V3734" s="115"/>
      <c r="W3734" s="116"/>
      <c r="X3734" s="153"/>
      <c r="Y3734" s="153"/>
      <c r="Z3734" s="153"/>
      <c r="AA3734" s="115"/>
      <c r="AB3734" s="115"/>
      <c r="AC3734" s="115"/>
      <c r="AD3734" s="115"/>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3" t="str">
        <f t="shared" si="593"/>
        <v/>
      </c>
      <c r="D3735" s="113" t="e">
        <f>VLOOKUP(C3735,Kodai_VVG!$C$4:$C$52,1,FALSE)</f>
        <v>#N/A</v>
      </c>
      <c r="E3735" s="113" t="e">
        <f>VLOOKUP(B3735,Kodai_priem!$D$4:$D$564,1,FALSE)</f>
        <v>#N/A</v>
      </c>
      <c r="F3735" s="115"/>
      <c r="G3735" s="115"/>
      <c r="H3735" s="39"/>
      <c r="I3735" s="115"/>
      <c r="J3735" s="115"/>
      <c r="K3735" s="115"/>
      <c r="L3735" s="115"/>
      <c r="M3735" s="115"/>
      <c r="N3735" s="116"/>
      <c r="O3735" s="117"/>
      <c r="P3735" s="118"/>
      <c r="Q3735" s="115"/>
      <c r="R3735" s="115"/>
      <c r="S3735" s="117" t="str">
        <f t="shared" si="598"/>
        <v>nepildyti</v>
      </c>
      <c r="T3735" s="114" t="str">
        <f t="shared" si="598"/>
        <v>nepildyti</v>
      </c>
      <c r="U3735" s="115"/>
      <c r="V3735" s="115"/>
      <c r="W3735" s="116"/>
      <c r="X3735" s="153"/>
      <c r="Y3735" s="153"/>
      <c r="Z3735" s="153"/>
      <c r="AA3735" s="115"/>
      <c r="AB3735" s="115"/>
      <c r="AC3735" s="115"/>
      <c r="AD3735" s="115"/>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3" t="str">
        <f t="shared" ref="C3736:C3799" si="603">LEFT(K3736,4)</f>
        <v/>
      </c>
      <c r="D3736" s="113" t="e">
        <f>VLOOKUP(C3736,Kodai_VVG!$C$4:$C$52,1,FALSE)</f>
        <v>#N/A</v>
      </c>
      <c r="E3736" s="113" t="e">
        <f>VLOOKUP(B3736,Kodai_priem!$D$4:$D$564,1,FALSE)</f>
        <v>#N/A</v>
      </c>
      <c r="F3736" s="115"/>
      <c r="G3736" s="115"/>
      <c r="H3736" s="39"/>
      <c r="I3736" s="115"/>
      <c r="J3736" s="115"/>
      <c r="K3736" s="115"/>
      <c r="L3736" s="115"/>
      <c r="M3736" s="115"/>
      <c r="N3736" s="116"/>
      <c r="O3736" s="117"/>
      <c r="P3736" s="118"/>
      <c r="Q3736" s="115"/>
      <c r="R3736" s="115"/>
      <c r="S3736" s="117" t="str">
        <f t="shared" si="598"/>
        <v>nepildyti</v>
      </c>
      <c r="T3736" s="114" t="str">
        <f t="shared" si="598"/>
        <v>nepildyti</v>
      </c>
      <c r="U3736" s="115"/>
      <c r="V3736" s="115"/>
      <c r="W3736" s="116"/>
      <c r="X3736" s="153"/>
      <c r="Y3736" s="153"/>
      <c r="Z3736" s="153"/>
      <c r="AA3736" s="115"/>
      <c r="AB3736" s="115"/>
      <c r="AC3736" s="115"/>
      <c r="AD3736" s="115"/>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VLOOKUP(B3737,Kodai_priem!$D$4:$D$564,1,FALSE)</f>
        <v>#N/A</v>
      </c>
      <c r="F3737" s="115"/>
      <c r="G3737" s="115"/>
      <c r="H3737" s="39"/>
      <c r="I3737" s="115"/>
      <c r="J3737" s="115"/>
      <c r="K3737" s="115"/>
      <c r="L3737" s="115"/>
      <c r="M3737" s="115"/>
      <c r="N3737" s="116"/>
      <c r="O3737" s="117"/>
      <c r="P3737" s="118"/>
      <c r="Q3737" s="115"/>
      <c r="R3737" s="115"/>
      <c r="S3737" s="117" t="str">
        <f t="shared" ref="S3737:T3800" si="608">IF($R3737="fizinis asmuo","užpildykite","nepildyti")</f>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VLOOKUP(B3738,Kodai_priem!$D$4:$D$564,1,FALSE)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VLOOKUP(B3739,Kodai_priem!$D$4:$D$564,1,FALSE)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VLOOKUP(B3740,Kodai_priem!$D$4:$D$564,1,FALSE)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VLOOKUP(B3741,Kodai_priem!$D$4:$D$564,1,FALSE)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VLOOKUP(B3742,Kodai_priem!$D$4:$D$564,1,FALSE)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VLOOKUP(B3743,Kodai_priem!$D$4:$D$564,1,FALSE)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VLOOKUP(B3744,Kodai_priem!$D$4:$D$564,1,FALSE)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VLOOKUP(B3745,Kodai_priem!$D$4:$D$564,1,FALSE)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VLOOKUP(B3746,Kodai_priem!$D$4:$D$564,1,FALSE)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VLOOKUP(B3747,Kodai_priem!$D$4:$D$564,1,FALSE)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VLOOKUP(B3748,Kodai_priem!$D$4:$D$564,1,FALSE)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VLOOKUP(B3749,Kodai_priem!$D$4:$D$564,1,FALSE)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VLOOKUP(B3750,Kodai_priem!$D$4:$D$564,1,FALSE)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VLOOKUP(B3751,Kodai_priem!$D$4:$D$564,1,FALSE)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VLOOKUP(B3752,Kodai_priem!$D$4:$D$564,1,FALSE)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VLOOKUP(B3753,Kodai_priem!$D$4:$D$564,1,FALSE)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VLOOKUP(B3754,Kodai_priem!$D$4:$D$564,1,FALSE)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VLOOKUP(B3755,Kodai_priem!$D$4:$D$564,1,FALSE)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VLOOKUP(B3756,Kodai_priem!$D$4:$D$564,1,FALSE)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VLOOKUP(B3757,Kodai_priem!$D$4:$D$564,1,FALSE)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VLOOKUP(B3758,Kodai_priem!$D$4:$D$564,1,FALSE)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VLOOKUP(B3759,Kodai_priem!$D$4:$D$564,1,FALSE)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VLOOKUP(B3760,Kodai_priem!$D$4:$D$564,1,FALSE)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VLOOKUP(B3761,Kodai_priem!$D$4:$D$564,1,FALSE)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VLOOKUP(B3762,Kodai_priem!$D$4:$D$564,1,FALSE)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VLOOKUP(B3763,Kodai_priem!$D$4:$D$564,1,FALSE)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VLOOKUP(B3764,Kodai_priem!$D$4:$D$564,1,FALSE)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VLOOKUP(B3765,Kodai_priem!$D$4:$D$564,1,FALSE)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VLOOKUP(B3766,Kodai_priem!$D$4:$D$564,1,FALSE)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VLOOKUP(B3767,Kodai_priem!$D$4:$D$564,1,FALSE)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VLOOKUP(B3768,Kodai_priem!$D$4:$D$564,1,FALSE)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VLOOKUP(B3769,Kodai_priem!$D$4:$D$564,1,FALSE)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VLOOKUP(B3770,Kodai_priem!$D$4:$D$564,1,FALSE)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VLOOKUP(B3771,Kodai_priem!$D$4:$D$564,1,FALSE)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VLOOKUP(B3772,Kodai_priem!$D$4:$D$564,1,FALSE)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VLOOKUP(B3773,Kodai_priem!$D$4:$D$564,1,FALSE)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VLOOKUP(B3774,Kodai_priem!$D$4:$D$564,1,FALSE)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VLOOKUP(B3775,Kodai_priem!$D$4:$D$564,1,FALSE)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VLOOKUP(B3776,Kodai_priem!$D$4:$D$564,1,FALSE)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VLOOKUP(B3777,Kodai_priem!$D$4:$D$564,1,FALSE)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VLOOKUP(B3778,Kodai_priem!$D$4:$D$564,1,FALSE)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VLOOKUP(B3779,Kodai_priem!$D$4:$D$564,1,FALSE)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VLOOKUP(B3780,Kodai_priem!$D$4:$D$564,1,FALSE)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VLOOKUP(B3781,Kodai_priem!$D$4:$D$564,1,FALSE)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VLOOKUP(B3782,Kodai_priem!$D$4:$D$564,1,FALSE)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VLOOKUP(B3783,Kodai_priem!$D$4:$D$564,1,FALSE)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VLOOKUP(B3784,Kodai_priem!$D$4:$D$564,1,FALSE)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VLOOKUP(B3785,Kodai_priem!$D$4:$D$564,1,FALSE)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3" t="str">
        <f t="shared" si="603"/>
        <v/>
      </c>
      <c r="D3786" s="113" t="e">
        <f>VLOOKUP(C3786,Kodai_VVG!$C$4:$C$52,1,FALSE)</f>
        <v>#N/A</v>
      </c>
      <c r="E3786" s="113" t="e">
        <f>VLOOKUP(B3786,Kodai_priem!$D$4:$D$564,1,FALSE)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3" t="str">
        <f t="shared" si="603"/>
        <v/>
      </c>
      <c r="D3787" s="113" t="e">
        <f>VLOOKUP(C3787,Kodai_VVG!$C$4:$C$52,1,FALSE)</f>
        <v>#N/A</v>
      </c>
      <c r="E3787" s="113" t="e">
        <f>VLOOKUP(B3787,Kodai_priem!$D$4:$D$564,1,FALSE)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3" t="str">
        <f t="shared" si="603"/>
        <v/>
      </c>
      <c r="D3788" s="113" t="e">
        <f>VLOOKUP(C3788,Kodai_VVG!$C$4:$C$52,1,FALSE)</f>
        <v>#N/A</v>
      </c>
      <c r="E3788" s="113" t="e">
        <f>VLOOKUP(B3788,Kodai_priem!$D$4:$D$564,1,FALSE)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3" t="str">
        <f t="shared" si="603"/>
        <v/>
      </c>
      <c r="D3789" s="113" t="e">
        <f>VLOOKUP(C3789,Kodai_VVG!$C$4:$C$52,1,FALSE)</f>
        <v>#N/A</v>
      </c>
      <c r="E3789" s="113" t="e">
        <f>VLOOKUP(B3789,Kodai_priem!$D$4:$D$564,1,FALSE)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3" t="str">
        <f t="shared" si="603"/>
        <v/>
      </c>
      <c r="D3790" s="113" t="e">
        <f>VLOOKUP(C3790,Kodai_VVG!$C$4:$C$52,1,FALSE)</f>
        <v>#N/A</v>
      </c>
      <c r="E3790" s="113" t="e">
        <f>VLOOKUP(B3790,Kodai_priem!$D$4:$D$564,1,FALSE)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VLOOKUP(B3791,Kodai_priem!$D$4:$D$564,1,FALSE)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VLOOKUP(B3792,Kodai_priem!$D$4:$D$564,1,FALSE)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VLOOKUP(B3793,Kodai_priem!$D$4:$D$564,1,FALSE)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VLOOKUP(B3794,Kodai_priem!$D$4:$D$564,1,FALSE)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VLOOKUP(B3795,Kodai_priem!$D$4:$D$564,1,FALSE)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3" t="str">
        <f t="shared" si="603"/>
        <v/>
      </c>
      <c r="D3796" s="113" t="e">
        <f>VLOOKUP(C3796,Kodai_VVG!$C$4:$C$52,1,FALSE)</f>
        <v>#N/A</v>
      </c>
      <c r="E3796" s="113" t="e">
        <f>VLOOKUP(B3796,Kodai_priem!$D$4:$D$564,1,FALSE)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3" t="str">
        <f t="shared" si="603"/>
        <v/>
      </c>
      <c r="D3797" s="113" t="e">
        <f>VLOOKUP(C3797,Kodai_VVG!$C$4:$C$52,1,FALSE)</f>
        <v>#N/A</v>
      </c>
      <c r="E3797" s="113" t="e">
        <f>VLOOKUP(B3797,Kodai_priem!$D$4:$D$564,1,FALSE)</f>
        <v>#N/A</v>
      </c>
      <c r="F3797" s="115"/>
      <c r="G3797" s="115"/>
      <c r="H3797" s="39"/>
      <c r="I3797" s="115"/>
      <c r="J3797" s="115"/>
      <c r="K3797" s="115"/>
      <c r="L3797" s="115"/>
      <c r="M3797" s="115"/>
      <c r="N3797" s="116"/>
      <c r="O3797" s="117"/>
      <c r="P3797" s="118"/>
      <c r="Q3797" s="115"/>
      <c r="R3797" s="115"/>
      <c r="S3797" s="117" t="str">
        <f t="shared" si="608"/>
        <v>nepildyti</v>
      </c>
      <c r="T3797" s="114" t="str">
        <f t="shared" si="608"/>
        <v>nepildyti</v>
      </c>
      <c r="U3797" s="115"/>
      <c r="V3797" s="115"/>
      <c r="W3797" s="116"/>
      <c r="X3797" s="153"/>
      <c r="Y3797" s="153"/>
      <c r="Z3797" s="153"/>
      <c r="AA3797" s="115"/>
      <c r="AB3797" s="115"/>
      <c r="AC3797" s="115"/>
      <c r="AD3797" s="115"/>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3" t="str">
        <f t="shared" si="603"/>
        <v/>
      </c>
      <c r="D3798" s="113" t="e">
        <f>VLOOKUP(C3798,Kodai_VVG!$C$4:$C$52,1,FALSE)</f>
        <v>#N/A</v>
      </c>
      <c r="E3798" s="113" t="e">
        <f>VLOOKUP(B3798,Kodai_priem!$D$4:$D$564,1,FALSE)</f>
        <v>#N/A</v>
      </c>
      <c r="F3798" s="115"/>
      <c r="G3798" s="115"/>
      <c r="H3798" s="39"/>
      <c r="I3798" s="115"/>
      <c r="J3798" s="115"/>
      <c r="K3798" s="115"/>
      <c r="L3798" s="115"/>
      <c r="M3798" s="115"/>
      <c r="N3798" s="116"/>
      <c r="O3798" s="117"/>
      <c r="P3798" s="118"/>
      <c r="Q3798" s="115"/>
      <c r="R3798" s="115"/>
      <c r="S3798" s="117" t="str">
        <f t="shared" si="608"/>
        <v>nepildyti</v>
      </c>
      <c r="T3798" s="114" t="str">
        <f t="shared" si="608"/>
        <v>nepildyti</v>
      </c>
      <c r="U3798" s="115"/>
      <c r="V3798" s="115"/>
      <c r="W3798" s="116"/>
      <c r="X3798" s="153"/>
      <c r="Y3798" s="153"/>
      <c r="Z3798" s="153"/>
      <c r="AA3798" s="115"/>
      <c r="AB3798" s="115"/>
      <c r="AC3798" s="115"/>
      <c r="AD3798" s="115"/>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3" t="str">
        <f t="shared" si="603"/>
        <v/>
      </c>
      <c r="D3799" s="113" t="e">
        <f>VLOOKUP(C3799,Kodai_VVG!$C$4:$C$52,1,FALSE)</f>
        <v>#N/A</v>
      </c>
      <c r="E3799" s="113" t="e">
        <f>VLOOKUP(B3799,Kodai_priem!$D$4:$D$564,1,FALSE)</f>
        <v>#N/A</v>
      </c>
      <c r="F3799" s="115"/>
      <c r="G3799" s="115"/>
      <c r="H3799" s="39"/>
      <c r="I3799" s="115"/>
      <c r="J3799" s="115"/>
      <c r="K3799" s="115"/>
      <c r="L3799" s="115"/>
      <c r="M3799" s="115"/>
      <c r="N3799" s="116"/>
      <c r="O3799" s="117"/>
      <c r="P3799" s="118"/>
      <c r="Q3799" s="115"/>
      <c r="R3799" s="115"/>
      <c r="S3799" s="117" t="str">
        <f t="shared" si="608"/>
        <v>nepildyti</v>
      </c>
      <c r="T3799" s="114" t="str">
        <f t="shared" si="608"/>
        <v>nepildyti</v>
      </c>
      <c r="U3799" s="115"/>
      <c r="V3799" s="115"/>
      <c r="W3799" s="116"/>
      <c r="X3799" s="153"/>
      <c r="Y3799" s="153"/>
      <c r="Z3799" s="153"/>
      <c r="AA3799" s="115"/>
      <c r="AB3799" s="115"/>
      <c r="AC3799" s="115"/>
      <c r="AD3799" s="115"/>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3" t="str">
        <f t="shared" ref="C3800:C3863" si="613">LEFT(K3800,4)</f>
        <v/>
      </c>
      <c r="D3800" s="113" t="e">
        <f>VLOOKUP(C3800,Kodai_VVG!$C$4:$C$52,1,FALSE)</f>
        <v>#N/A</v>
      </c>
      <c r="E3800" s="113" t="e">
        <f>VLOOKUP(B3800,Kodai_priem!$D$4:$D$564,1,FALSE)</f>
        <v>#N/A</v>
      </c>
      <c r="F3800" s="115"/>
      <c r="G3800" s="115"/>
      <c r="H3800" s="39"/>
      <c r="I3800" s="115"/>
      <c r="J3800" s="115"/>
      <c r="K3800" s="115"/>
      <c r="L3800" s="115"/>
      <c r="M3800" s="115"/>
      <c r="N3800" s="116"/>
      <c r="O3800" s="117"/>
      <c r="P3800" s="118"/>
      <c r="Q3800" s="115"/>
      <c r="R3800" s="115"/>
      <c r="S3800" s="117" t="str">
        <f t="shared" si="608"/>
        <v>nepildyti</v>
      </c>
      <c r="T3800" s="114" t="str">
        <f t="shared" si="608"/>
        <v>nepildyti</v>
      </c>
      <c r="U3800" s="115"/>
      <c r="V3800" s="115"/>
      <c r="W3800" s="116"/>
      <c r="X3800" s="153"/>
      <c r="Y3800" s="153"/>
      <c r="Z3800" s="153"/>
      <c r="AA3800" s="115"/>
      <c r="AB3800" s="115"/>
      <c r="AC3800" s="115"/>
      <c r="AD3800" s="115"/>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VLOOKUP(B3801,Kodai_priem!$D$4:$D$564,1,FALSE)</f>
        <v>#N/A</v>
      </c>
      <c r="F3801" s="115"/>
      <c r="G3801" s="115"/>
      <c r="H3801" s="39"/>
      <c r="I3801" s="115"/>
      <c r="J3801" s="115"/>
      <c r="K3801" s="115"/>
      <c r="L3801" s="115"/>
      <c r="M3801" s="115"/>
      <c r="N3801" s="116"/>
      <c r="O3801" s="117"/>
      <c r="P3801" s="118"/>
      <c r="Q3801" s="115"/>
      <c r="R3801" s="115"/>
      <c r="S3801" s="117" t="str">
        <f t="shared" ref="S3801:T3864" si="618">IF($R3801="fizinis asmuo","užpildykite","nepildyti")</f>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VLOOKUP(B3802,Kodai_priem!$D$4:$D$564,1,FALSE)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VLOOKUP(B3803,Kodai_priem!$D$4:$D$564,1,FALSE)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VLOOKUP(B3804,Kodai_priem!$D$4:$D$564,1,FALSE)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VLOOKUP(B3805,Kodai_priem!$D$4:$D$564,1,FALSE)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VLOOKUP(B3806,Kodai_priem!$D$4:$D$564,1,FALSE)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VLOOKUP(B3807,Kodai_priem!$D$4:$D$564,1,FALSE)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VLOOKUP(B3808,Kodai_priem!$D$4:$D$564,1,FALSE)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VLOOKUP(B3809,Kodai_priem!$D$4:$D$564,1,FALSE)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VLOOKUP(B3810,Kodai_priem!$D$4:$D$564,1,FALSE)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VLOOKUP(B3811,Kodai_priem!$D$4:$D$564,1,FALSE)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VLOOKUP(B3812,Kodai_priem!$D$4:$D$564,1,FALSE)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VLOOKUP(B3813,Kodai_priem!$D$4:$D$564,1,FALSE)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VLOOKUP(B3814,Kodai_priem!$D$4:$D$564,1,FALSE)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VLOOKUP(B3815,Kodai_priem!$D$4:$D$564,1,FALSE)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VLOOKUP(B3816,Kodai_priem!$D$4:$D$564,1,FALSE)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VLOOKUP(B3817,Kodai_priem!$D$4:$D$564,1,FALSE)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VLOOKUP(B3818,Kodai_priem!$D$4:$D$564,1,FALSE)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VLOOKUP(B3819,Kodai_priem!$D$4:$D$564,1,FALSE)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VLOOKUP(B3820,Kodai_priem!$D$4:$D$564,1,FALSE)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VLOOKUP(B3821,Kodai_priem!$D$4:$D$564,1,FALSE)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VLOOKUP(B3822,Kodai_priem!$D$4:$D$564,1,FALSE)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VLOOKUP(B3823,Kodai_priem!$D$4:$D$564,1,FALSE)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VLOOKUP(B3824,Kodai_priem!$D$4:$D$564,1,FALSE)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VLOOKUP(B3825,Kodai_priem!$D$4:$D$564,1,FALSE)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VLOOKUP(B3826,Kodai_priem!$D$4:$D$564,1,FALSE)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VLOOKUP(B3827,Kodai_priem!$D$4:$D$564,1,FALSE)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VLOOKUP(B3828,Kodai_priem!$D$4:$D$564,1,FALSE)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VLOOKUP(B3829,Kodai_priem!$D$4:$D$564,1,FALSE)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VLOOKUP(B3830,Kodai_priem!$D$4:$D$564,1,FALSE)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VLOOKUP(B3831,Kodai_priem!$D$4:$D$564,1,FALSE)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VLOOKUP(B3832,Kodai_priem!$D$4:$D$564,1,FALSE)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VLOOKUP(B3833,Kodai_priem!$D$4:$D$564,1,FALSE)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VLOOKUP(B3834,Kodai_priem!$D$4:$D$564,1,FALSE)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VLOOKUP(B3835,Kodai_priem!$D$4:$D$564,1,FALSE)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VLOOKUP(B3836,Kodai_priem!$D$4:$D$564,1,FALSE)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VLOOKUP(B3837,Kodai_priem!$D$4:$D$564,1,FALSE)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VLOOKUP(B3838,Kodai_priem!$D$4:$D$564,1,FALSE)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VLOOKUP(B3839,Kodai_priem!$D$4:$D$564,1,FALSE)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VLOOKUP(B3840,Kodai_priem!$D$4:$D$564,1,FALSE)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VLOOKUP(B3841,Kodai_priem!$D$4:$D$564,1,FALSE)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VLOOKUP(B3842,Kodai_priem!$D$4:$D$564,1,FALSE)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VLOOKUP(B3843,Kodai_priem!$D$4:$D$564,1,FALSE)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VLOOKUP(B3844,Kodai_priem!$D$4:$D$564,1,FALSE)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VLOOKUP(B3845,Kodai_priem!$D$4:$D$564,1,FALSE)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VLOOKUP(B3846,Kodai_priem!$D$4:$D$564,1,FALSE)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VLOOKUP(B3847,Kodai_priem!$D$4:$D$564,1,FALSE)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VLOOKUP(B3848,Kodai_priem!$D$4:$D$564,1,FALSE)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VLOOKUP(B3849,Kodai_priem!$D$4:$D$564,1,FALSE)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3" t="str">
        <f t="shared" si="613"/>
        <v/>
      </c>
      <c r="D3850" s="113" t="e">
        <f>VLOOKUP(C3850,Kodai_VVG!$C$4:$C$52,1,FALSE)</f>
        <v>#N/A</v>
      </c>
      <c r="E3850" s="113" t="e">
        <f>VLOOKUP(B3850,Kodai_priem!$D$4:$D$564,1,FALSE)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3" t="str">
        <f t="shared" si="613"/>
        <v/>
      </c>
      <c r="D3851" s="113" t="e">
        <f>VLOOKUP(C3851,Kodai_VVG!$C$4:$C$52,1,FALSE)</f>
        <v>#N/A</v>
      </c>
      <c r="E3851" s="113" t="e">
        <f>VLOOKUP(B3851,Kodai_priem!$D$4:$D$564,1,FALSE)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3" t="str">
        <f t="shared" si="613"/>
        <v/>
      </c>
      <c r="D3852" s="113" t="e">
        <f>VLOOKUP(C3852,Kodai_VVG!$C$4:$C$52,1,FALSE)</f>
        <v>#N/A</v>
      </c>
      <c r="E3852" s="113" t="e">
        <f>VLOOKUP(B3852,Kodai_priem!$D$4:$D$564,1,FALSE)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3" t="str">
        <f t="shared" si="613"/>
        <v/>
      </c>
      <c r="D3853" s="113" t="e">
        <f>VLOOKUP(C3853,Kodai_VVG!$C$4:$C$52,1,FALSE)</f>
        <v>#N/A</v>
      </c>
      <c r="E3853" s="113" t="e">
        <f>VLOOKUP(B3853,Kodai_priem!$D$4:$D$564,1,FALSE)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3" t="str">
        <f t="shared" si="613"/>
        <v/>
      </c>
      <c r="D3854" s="113" t="e">
        <f>VLOOKUP(C3854,Kodai_VVG!$C$4:$C$52,1,FALSE)</f>
        <v>#N/A</v>
      </c>
      <c r="E3854" s="113" t="e">
        <f>VLOOKUP(B3854,Kodai_priem!$D$4:$D$564,1,FALSE)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VLOOKUP(B3855,Kodai_priem!$D$4:$D$564,1,FALSE)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VLOOKUP(B3856,Kodai_priem!$D$4:$D$564,1,FALSE)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VLOOKUP(B3857,Kodai_priem!$D$4:$D$564,1,FALSE)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VLOOKUP(B3858,Kodai_priem!$D$4:$D$564,1,FALSE)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VLOOKUP(B3859,Kodai_priem!$D$4:$D$564,1,FALSE)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3" t="str">
        <f t="shared" si="613"/>
        <v/>
      </c>
      <c r="D3860" s="113" t="e">
        <f>VLOOKUP(C3860,Kodai_VVG!$C$4:$C$52,1,FALSE)</f>
        <v>#N/A</v>
      </c>
      <c r="E3860" s="113" t="e">
        <f>VLOOKUP(B3860,Kodai_priem!$D$4:$D$564,1,FALSE)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3" t="str">
        <f t="shared" si="613"/>
        <v/>
      </c>
      <c r="D3861" s="113" t="e">
        <f>VLOOKUP(C3861,Kodai_VVG!$C$4:$C$52,1,FALSE)</f>
        <v>#N/A</v>
      </c>
      <c r="E3861" s="113" t="e">
        <f>VLOOKUP(B3861,Kodai_priem!$D$4:$D$564,1,FALSE)</f>
        <v>#N/A</v>
      </c>
      <c r="F3861" s="115"/>
      <c r="G3861" s="115"/>
      <c r="H3861" s="39"/>
      <c r="I3861" s="115"/>
      <c r="J3861" s="115"/>
      <c r="K3861" s="115"/>
      <c r="L3861" s="115"/>
      <c r="M3861" s="115"/>
      <c r="N3861" s="116"/>
      <c r="O3861" s="117"/>
      <c r="P3861" s="118"/>
      <c r="Q3861" s="115"/>
      <c r="R3861" s="115"/>
      <c r="S3861" s="117" t="str">
        <f t="shared" si="618"/>
        <v>nepildyti</v>
      </c>
      <c r="T3861" s="114" t="str">
        <f t="shared" si="618"/>
        <v>nepildyti</v>
      </c>
      <c r="U3861" s="115"/>
      <c r="V3861" s="115"/>
      <c r="W3861" s="116"/>
      <c r="X3861" s="153"/>
      <c r="Y3861" s="153"/>
      <c r="Z3861" s="153"/>
      <c r="AA3861" s="115"/>
      <c r="AB3861" s="115"/>
      <c r="AC3861" s="115"/>
      <c r="AD3861" s="115"/>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3" t="str">
        <f t="shared" si="613"/>
        <v/>
      </c>
      <c r="D3862" s="113" t="e">
        <f>VLOOKUP(C3862,Kodai_VVG!$C$4:$C$52,1,FALSE)</f>
        <v>#N/A</v>
      </c>
      <c r="E3862" s="113" t="e">
        <f>VLOOKUP(B3862,Kodai_priem!$D$4:$D$564,1,FALSE)</f>
        <v>#N/A</v>
      </c>
      <c r="F3862" s="115"/>
      <c r="G3862" s="115"/>
      <c r="H3862" s="39"/>
      <c r="I3862" s="115"/>
      <c r="J3862" s="115"/>
      <c r="K3862" s="115"/>
      <c r="L3862" s="115"/>
      <c r="M3862" s="115"/>
      <c r="N3862" s="116"/>
      <c r="O3862" s="117"/>
      <c r="P3862" s="118"/>
      <c r="Q3862" s="115"/>
      <c r="R3862" s="115"/>
      <c r="S3862" s="117" t="str">
        <f t="shared" si="618"/>
        <v>nepildyti</v>
      </c>
      <c r="T3862" s="114" t="str">
        <f t="shared" si="618"/>
        <v>nepildyti</v>
      </c>
      <c r="U3862" s="115"/>
      <c r="V3862" s="115"/>
      <c r="W3862" s="116"/>
      <c r="X3862" s="153"/>
      <c r="Y3862" s="153"/>
      <c r="Z3862" s="153"/>
      <c r="AA3862" s="115"/>
      <c r="AB3862" s="115"/>
      <c r="AC3862" s="115"/>
      <c r="AD3862" s="115"/>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3" t="str">
        <f t="shared" si="613"/>
        <v/>
      </c>
      <c r="D3863" s="113" t="e">
        <f>VLOOKUP(C3863,Kodai_VVG!$C$4:$C$52,1,FALSE)</f>
        <v>#N/A</v>
      </c>
      <c r="E3863" s="113" t="e">
        <f>VLOOKUP(B3863,Kodai_priem!$D$4:$D$564,1,FALSE)</f>
        <v>#N/A</v>
      </c>
      <c r="F3863" s="115"/>
      <c r="G3863" s="115"/>
      <c r="H3863" s="39"/>
      <c r="I3863" s="115"/>
      <c r="J3863" s="115"/>
      <c r="K3863" s="115"/>
      <c r="L3863" s="115"/>
      <c r="M3863" s="115"/>
      <c r="N3863" s="116"/>
      <c r="O3863" s="117"/>
      <c r="P3863" s="118"/>
      <c r="Q3863" s="115"/>
      <c r="R3863" s="115"/>
      <c r="S3863" s="117" t="str">
        <f t="shared" si="618"/>
        <v>nepildyti</v>
      </c>
      <c r="T3863" s="114" t="str">
        <f t="shared" si="618"/>
        <v>nepildyti</v>
      </c>
      <c r="U3863" s="115"/>
      <c r="V3863" s="115"/>
      <c r="W3863" s="116"/>
      <c r="X3863" s="153"/>
      <c r="Y3863" s="153"/>
      <c r="Z3863" s="153"/>
      <c r="AA3863" s="115"/>
      <c r="AB3863" s="115"/>
      <c r="AC3863" s="115"/>
      <c r="AD3863" s="115"/>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3" t="str">
        <f t="shared" ref="C3864:C3927" si="623">LEFT(K3864,4)</f>
        <v/>
      </c>
      <c r="D3864" s="113" t="e">
        <f>VLOOKUP(C3864,Kodai_VVG!$C$4:$C$52,1,FALSE)</f>
        <v>#N/A</v>
      </c>
      <c r="E3864" s="113" t="e">
        <f>VLOOKUP(B3864,Kodai_priem!$D$4:$D$564,1,FALSE)</f>
        <v>#N/A</v>
      </c>
      <c r="F3864" s="115"/>
      <c r="G3864" s="115"/>
      <c r="H3864" s="39"/>
      <c r="I3864" s="115"/>
      <c r="J3864" s="115"/>
      <c r="K3864" s="115"/>
      <c r="L3864" s="115"/>
      <c r="M3864" s="115"/>
      <c r="N3864" s="116"/>
      <c r="O3864" s="117"/>
      <c r="P3864" s="118"/>
      <c r="Q3864" s="115"/>
      <c r="R3864" s="115"/>
      <c r="S3864" s="117" t="str">
        <f t="shared" si="618"/>
        <v>nepildyti</v>
      </c>
      <c r="T3864" s="114" t="str">
        <f t="shared" si="618"/>
        <v>nepildyti</v>
      </c>
      <c r="U3864" s="115"/>
      <c r="V3864" s="115"/>
      <c r="W3864" s="116"/>
      <c r="X3864" s="153"/>
      <c r="Y3864" s="153"/>
      <c r="Z3864" s="153"/>
      <c r="AA3864" s="115"/>
      <c r="AB3864" s="115"/>
      <c r="AC3864" s="115"/>
      <c r="AD3864" s="115"/>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VLOOKUP(B3865,Kodai_priem!$D$4:$D$564,1,FALSE)</f>
        <v>#N/A</v>
      </c>
      <c r="F3865" s="115"/>
      <c r="G3865" s="115"/>
      <c r="H3865" s="39"/>
      <c r="I3865" s="115"/>
      <c r="J3865" s="115"/>
      <c r="K3865" s="115"/>
      <c r="L3865" s="115"/>
      <c r="M3865" s="115"/>
      <c r="N3865" s="116"/>
      <c r="O3865" s="117"/>
      <c r="P3865" s="118"/>
      <c r="Q3865" s="115"/>
      <c r="R3865" s="115"/>
      <c r="S3865" s="117" t="str">
        <f t="shared" ref="S3865:T3928" si="628">IF($R3865="fizinis asmuo","užpildykite","nepildyti")</f>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VLOOKUP(B3866,Kodai_priem!$D$4:$D$564,1,FALSE)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VLOOKUP(B3867,Kodai_priem!$D$4:$D$564,1,FALSE)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VLOOKUP(B3868,Kodai_priem!$D$4:$D$564,1,FALSE)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VLOOKUP(B3869,Kodai_priem!$D$4:$D$564,1,FALSE)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VLOOKUP(B3870,Kodai_priem!$D$4:$D$564,1,FALSE)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VLOOKUP(B3871,Kodai_priem!$D$4:$D$564,1,FALSE)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VLOOKUP(B3872,Kodai_priem!$D$4:$D$564,1,FALSE)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VLOOKUP(B3873,Kodai_priem!$D$4:$D$564,1,FALSE)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VLOOKUP(B3874,Kodai_priem!$D$4:$D$564,1,FALSE)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VLOOKUP(B3875,Kodai_priem!$D$4:$D$564,1,FALSE)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VLOOKUP(B3876,Kodai_priem!$D$4:$D$564,1,FALSE)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VLOOKUP(B3877,Kodai_priem!$D$4:$D$564,1,FALSE)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VLOOKUP(B3878,Kodai_priem!$D$4:$D$564,1,FALSE)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VLOOKUP(B3879,Kodai_priem!$D$4:$D$564,1,FALSE)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VLOOKUP(B3880,Kodai_priem!$D$4:$D$564,1,FALSE)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VLOOKUP(B3881,Kodai_priem!$D$4:$D$564,1,FALSE)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VLOOKUP(B3882,Kodai_priem!$D$4:$D$564,1,FALSE)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VLOOKUP(B3883,Kodai_priem!$D$4:$D$564,1,FALSE)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VLOOKUP(B3884,Kodai_priem!$D$4:$D$564,1,FALSE)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VLOOKUP(B3885,Kodai_priem!$D$4:$D$564,1,FALSE)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VLOOKUP(B3886,Kodai_priem!$D$4:$D$564,1,FALSE)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VLOOKUP(B3887,Kodai_priem!$D$4:$D$564,1,FALSE)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VLOOKUP(B3888,Kodai_priem!$D$4:$D$564,1,FALSE)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VLOOKUP(B3889,Kodai_priem!$D$4:$D$564,1,FALSE)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VLOOKUP(B3890,Kodai_priem!$D$4:$D$564,1,FALSE)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VLOOKUP(B3891,Kodai_priem!$D$4:$D$564,1,FALSE)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VLOOKUP(B3892,Kodai_priem!$D$4:$D$564,1,FALSE)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VLOOKUP(B3893,Kodai_priem!$D$4:$D$564,1,FALSE)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VLOOKUP(B3894,Kodai_priem!$D$4:$D$564,1,FALSE)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VLOOKUP(B3895,Kodai_priem!$D$4:$D$564,1,FALSE)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VLOOKUP(B3896,Kodai_priem!$D$4:$D$564,1,FALSE)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VLOOKUP(B3897,Kodai_priem!$D$4:$D$564,1,FALSE)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VLOOKUP(B3898,Kodai_priem!$D$4:$D$564,1,FALSE)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VLOOKUP(B3899,Kodai_priem!$D$4:$D$564,1,FALSE)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VLOOKUP(B3900,Kodai_priem!$D$4:$D$564,1,FALSE)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VLOOKUP(B3901,Kodai_priem!$D$4:$D$564,1,FALSE)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VLOOKUP(B3902,Kodai_priem!$D$4:$D$564,1,FALSE)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VLOOKUP(B3903,Kodai_priem!$D$4:$D$564,1,FALSE)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VLOOKUP(B3904,Kodai_priem!$D$4:$D$564,1,FALSE)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VLOOKUP(B3905,Kodai_priem!$D$4:$D$564,1,FALSE)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VLOOKUP(B3906,Kodai_priem!$D$4:$D$564,1,FALSE)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VLOOKUP(B3907,Kodai_priem!$D$4:$D$564,1,FALSE)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VLOOKUP(B3908,Kodai_priem!$D$4:$D$564,1,FALSE)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VLOOKUP(B3909,Kodai_priem!$D$4:$D$564,1,FALSE)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VLOOKUP(B3910,Kodai_priem!$D$4:$D$564,1,FALSE)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VLOOKUP(B3911,Kodai_priem!$D$4:$D$564,1,FALSE)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VLOOKUP(B3912,Kodai_priem!$D$4:$D$564,1,FALSE)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VLOOKUP(B3913,Kodai_priem!$D$4:$D$564,1,FALSE)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3" t="str">
        <f t="shared" si="623"/>
        <v/>
      </c>
      <c r="D3914" s="113" t="e">
        <f>VLOOKUP(C3914,Kodai_VVG!$C$4:$C$52,1,FALSE)</f>
        <v>#N/A</v>
      </c>
      <c r="E3914" s="113" t="e">
        <f>VLOOKUP(B3914,Kodai_priem!$D$4:$D$564,1,FALSE)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3" t="str">
        <f t="shared" si="623"/>
        <v/>
      </c>
      <c r="D3915" s="113" t="e">
        <f>VLOOKUP(C3915,Kodai_VVG!$C$4:$C$52,1,FALSE)</f>
        <v>#N/A</v>
      </c>
      <c r="E3915" s="113" t="e">
        <f>VLOOKUP(B3915,Kodai_priem!$D$4:$D$564,1,FALSE)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3" t="str">
        <f t="shared" si="623"/>
        <v/>
      </c>
      <c r="D3916" s="113" t="e">
        <f>VLOOKUP(C3916,Kodai_VVG!$C$4:$C$52,1,FALSE)</f>
        <v>#N/A</v>
      </c>
      <c r="E3916" s="113" t="e">
        <f>VLOOKUP(B3916,Kodai_priem!$D$4:$D$564,1,FALSE)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3" t="str">
        <f t="shared" si="623"/>
        <v/>
      </c>
      <c r="D3917" s="113" t="e">
        <f>VLOOKUP(C3917,Kodai_VVG!$C$4:$C$52,1,FALSE)</f>
        <v>#N/A</v>
      </c>
      <c r="E3917" s="113" t="e">
        <f>VLOOKUP(B3917,Kodai_priem!$D$4:$D$564,1,FALSE)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3" t="str">
        <f t="shared" si="623"/>
        <v/>
      </c>
      <c r="D3918" s="113" t="e">
        <f>VLOOKUP(C3918,Kodai_VVG!$C$4:$C$52,1,FALSE)</f>
        <v>#N/A</v>
      </c>
      <c r="E3918" s="113" t="e">
        <f>VLOOKUP(B3918,Kodai_priem!$D$4:$D$564,1,FALSE)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VLOOKUP(B3919,Kodai_priem!$D$4:$D$564,1,FALSE)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VLOOKUP(B3920,Kodai_priem!$D$4:$D$564,1,FALSE)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VLOOKUP(B3921,Kodai_priem!$D$4:$D$564,1,FALSE)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VLOOKUP(B3922,Kodai_priem!$D$4:$D$564,1,FALSE)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VLOOKUP(B3923,Kodai_priem!$D$4:$D$564,1,FALSE)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3" t="str">
        <f t="shared" si="623"/>
        <v/>
      </c>
      <c r="D3924" s="113" t="e">
        <f>VLOOKUP(C3924,Kodai_VVG!$C$4:$C$52,1,FALSE)</f>
        <v>#N/A</v>
      </c>
      <c r="E3924" s="113" t="e">
        <f>VLOOKUP(B3924,Kodai_priem!$D$4:$D$564,1,FALSE)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3" t="str">
        <f t="shared" si="623"/>
        <v/>
      </c>
      <c r="D3925" s="113" t="e">
        <f>VLOOKUP(C3925,Kodai_VVG!$C$4:$C$52,1,FALSE)</f>
        <v>#N/A</v>
      </c>
      <c r="E3925" s="113" t="e">
        <f>VLOOKUP(B3925,Kodai_priem!$D$4:$D$564,1,FALSE)</f>
        <v>#N/A</v>
      </c>
      <c r="F3925" s="115"/>
      <c r="G3925" s="115"/>
      <c r="H3925" s="39"/>
      <c r="I3925" s="115"/>
      <c r="J3925" s="115"/>
      <c r="K3925" s="115"/>
      <c r="L3925" s="115"/>
      <c r="M3925" s="115"/>
      <c r="N3925" s="116"/>
      <c r="O3925" s="117"/>
      <c r="P3925" s="118"/>
      <c r="Q3925" s="115"/>
      <c r="R3925" s="115"/>
      <c r="S3925" s="117" t="str">
        <f t="shared" si="628"/>
        <v>nepildyti</v>
      </c>
      <c r="T3925" s="114" t="str">
        <f t="shared" si="628"/>
        <v>nepildyti</v>
      </c>
      <c r="U3925" s="115"/>
      <c r="V3925" s="115"/>
      <c r="W3925" s="116"/>
      <c r="X3925" s="153"/>
      <c r="Y3925" s="153"/>
      <c r="Z3925" s="153"/>
      <c r="AA3925" s="115"/>
      <c r="AB3925" s="115"/>
      <c r="AC3925" s="115"/>
      <c r="AD3925" s="115"/>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3" t="str">
        <f t="shared" si="623"/>
        <v/>
      </c>
      <c r="D3926" s="113" t="e">
        <f>VLOOKUP(C3926,Kodai_VVG!$C$4:$C$52,1,FALSE)</f>
        <v>#N/A</v>
      </c>
      <c r="E3926" s="113" t="e">
        <f>VLOOKUP(B3926,Kodai_priem!$D$4:$D$564,1,FALSE)</f>
        <v>#N/A</v>
      </c>
      <c r="F3926" s="115"/>
      <c r="G3926" s="115"/>
      <c r="H3926" s="39"/>
      <c r="I3926" s="115"/>
      <c r="J3926" s="115"/>
      <c r="K3926" s="115"/>
      <c r="L3926" s="115"/>
      <c r="M3926" s="115"/>
      <c r="N3926" s="116"/>
      <c r="O3926" s="117"/>
      <c r="P3926" s="118"/>
      <c r="Q3926" s="115"/>
      <c r="R3926" s="115"/>
      <c r="S3926" s="117" t="str">
        <f t="shared" si="628"/>
        <v>nepildyti</v>
      </c>
      <c r="T3926" s="114" t="str">
        <f t="shared" si="628"/>
        <v>nepildyti</v>
      </c>
      <c r="U3926" s="115"/>
      <c r="V3926" s="115"/>
      <c r="W3926" s="116"/>
      <c r="X3926" s="153"/>
      <c r="Y3926" s="153"/>
      <c r="Z3926" s="153"/>
      <c r="AA3926" s="115"/>
      <c r="AB3926" s="115"/>
      <c r="AC3926" s="115"/>
      <c r="AD3926" s="115"/>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3" t="str">
        <f t="shared" si="623"/>
        <v/>
      </c>
      <c r="D3927" s="113" t="e">
        <f>VLOOKUP(C3927,Kodai_VVG!$C$4:$C$52,1,FALSE)</f>
        <v>#N/A</v>
      </c>
      <c r="E3927" s="113" t="e">
        <f>VLOOKUP(B3927,Kodai_priem!$D$4:$D$564,1,FALSE)</f>
        <v>#N/A</v>
      </c>
      <c r="F3927" s="115"/>
      <c r="G3927" s="115"/>
      <c r="H3927" s="39"/>
      <c r="I3927" s="115"/>
      <c r="J3927" s="115"/>
      <c r="K3927" s="115"/>
      <c r="L3927" s="115"/>
      <c r="M3927" s="115"/>
      <c r="N3927" s="116"/>
      <c r="O3927" s="117"/>
      <c r="P3927" s="118"/>
      <c r="Q3927" s="115"/>
      <c r="R3927" s="115"/>
      <c r="S3927" s="117" t="str">
        <f t="shared" si="628"/>
        <v>nepildyti</v>
      </c>
      <c r="T3927" s="114" t="str">
        <f t="shared" si="628"/>
        <v>nepildyti</v>
      </c>
      <c r="U3927" s="115"/>
      <c r="V3927" s="115"/>
      <c r="W3927" s="116"/>
      <c r="X3927" s="153"/>
      <c r="Y3927" s="153"/>
      <c r="Z3927" s="153"/>
      <c r="AA3927" s="115"/>
      <c r="AB3927" s="115"/>
      <c r="AC3927" s="115"/>
      <c r="AD3927" s="115"/>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3" t="str">
        <f t="shared" ref="C3928:C3991" si="633">LEFT(K3928,4)</f>
        <v/>
      </c>
      <c r="D3928" s="113" t="e">
        <f>VLOOKUP(C3928,Kodai_VVG!$C$4:$C$52,1,FALSE)</f>
        <v>#N/A</v>
      </c>
      <c r="E3928" s="113" t="e">
        <f>VLOOKUP(B3928,Kodai_priem!$D$4:$D$564,1,FALSE)</f>
        <v>#N/A</v>
      </c>
      <c r="F3928" s="115"/>
      <c r="G3928" s="115"/>
      <c r="H3928" s="39"/>
      <c r="I3928" s="115"/>
      <c r="J3928" s="115"/>
      <c r="K3928" s="115"/>
      <c r="L3928" s="115"/>
      <c r="M3928" s="115"/>
      <c r="N3928" s="116"/>
      <c r="O3928" s="117"/>
      <c r="P3928" s="118"/>
      <c r="Q3928" s="115"/>
      <c r="R3928" s="115"/>
      <c r="S3928" s="117" t="str">
        <f t="shared" si="628"/>
        <v>nepildyti</v>
      </c>
      <c r="T3928" s="114" t="str">
        <f t="shared" si="628"/>
        <v>nepildyti</v>
      </c>
      <c r="U3928" s="115"/>
      <c r="V3928" s="115"/>
      <c r="W3928" s="116"/>
      <c r="X3928" s="153"/>
      <c r="Y3928" s="153"/>
      <c r="Z3928" s="153"/>
      <c r="AA3928" s="115"/>
      <c r="AB3928" s="115"/>
      <c r="AC3928" s="115"/>
      <c r="AD3928" s="115"/>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VLOOKUP(B3929,Kodai_priem!$D$4:$D$564,1,FALSE)</f>
        <v>#N/A</v>
      </c>
      <c r="F3929" s="115"/>
      <c r="G3929" s="115"/>
      <c r="H3929" s="39"/>
      <c r="I3929" s="115"/>
      <c r="J3929" s="115"/>
      <c r="K3929" s="115"/>
      <c r="L3929" s="115"/>
      <c r="M3929" s="115"/>
      <c r="N3929" s="116"/>
      <c r="O3929" s="117"/>
      <c r="P3929" s="118"/>
      <c r="Q3929" s="115"/>
      <c r="R3929" s="115"/>
      <c r="S3929" s="117" t="str">
        <f t="shared" ref="S3929:T3992" si="638">IF($R3929="fizinis asmuo","užpildykite","nepildyti")</f>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VLOOKUP(B3930,Kodai_priem!$D$4:$D$564,1,FALSE)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VLOOKUP(B3931,Kodai_priem!$D$4:$D$564,1,FALSE)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VLOOKUP(B3932,Kodai_priem!$D$4:$D$564,1,FALSE)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VLOOKUP(B3933,Kodai_priem!$D$4:$D$564,1,FALSE)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VLOOKUP(B3934,Kodai_priem!$D$4:$D$564,1,FALSE)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VLOOKUP(B3935,Kodai_priem!$D$4:$D$564,1,FALSE)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VLOOKUP(B3936,Kodai_priem!$D$4:$D$564,1,FALSE)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VLOOKUP(B3937,Kodai_priem!$D$4:$D$564,1,FALSE)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VLOOKUP(B3938,Kodai_priem!$D$4:$D$564,1,FALSE)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VLOOKUP(B3939,Kodai_priem!$D$4:$D$564,1,FALSE)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VLOOKUP(B3940,Kodai_priem!$D$4:$D$564,1,FALSE)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VLOOKUP(B3941,Kodai_priem!$D$4:$D$564,1,FALSE)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VLOOKUP(B3942,Kodai_priem!$D$4:$D$564,1,FALSE)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VLOOKUP(B3943,Kodai_priem!$D$4:$D$564,1,FALSE)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VLOOKUP(B3944,Kodai_priem!$D$4:$D$564,1,FALSE)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VLOOKUP(B3945,Kodai_priem!$D$4:$D$564,1,FALSE)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VLOOKUP(B3946,Kodai_priem!$D$4:$D$564,1,FALSE)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VLOOKUP(B3947,Kodai_priem!$D$4:$D$564,1,FALSE)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VLOOKUP(B3948,Kodai_priem!$D$4:$D$564,1,FALSE)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VLOOKUP(B3949,Kodai_priem!$D$4:$D$564,1,FALSE)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VLOOKUP(B3950,Kodai_priem!$D$4:$D$564,1,FALSE)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VLOOKUP(B3951,Kodai_priem!$D$4:$D$564,1,FALSE)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VLOOKUP(B3952,Kodai_priem!$D$4:$D$564,1,FALSE)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VLOOKUP(B3953,Kodai_priem!$D$4:$D$564,1,FALSE)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VLOOKUP(B3954,Kodai_priem!$D$4:$D$564,1,FALSE)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VLOOKUP(B3955,Kodai_priem!$D$4:$D$564,1,FALSE)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VLOOKUP(B3956,Kodai_priem!$D$4:$D$564,1,FALSE)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VLOOKUP(B3957,Kodai_priem!$D$4:$D$564,1,FALSE)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VLOOKUP(B3958,Kodai_priem!$D$4:$D$564,1,FALSE)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VLOOKUP(B3959,Kodai_priem!$D$4:$D$564,1,FALSE)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VLOOKUP(B3960,Kodai_priem!$D$4:$D$564,1,FALSE)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VLOOKUP(B3961,Kodai_priem!$D$4:$D$564,1,FALSE)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VLOOKUP(B3962,Kodai_priem!$D$4:$D$564,1,FALSE)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VLOOKUP(B3963,Kodai_priem!$D$4:$D$564,1,FALSE)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VLOOKUP(B3964,Kodai_priem!$D$4:$D$564,1,FALSE)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VLOOKUP(B3965,Kodai_priem!$D$4:$D$564,1,FALSE)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VLOOKUP(B3966,Kodai_priem!$D$4:$D$564,1,FALSE)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VLOOKUP(B3967,Kodai_priem!$D$4:$D$564,1,FALSE)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VLOOKUP(B3968,Kodai_priem!$D$4:$D$564,1,FALSE)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VLOOKUP(B3969,Kodai_priem!$D$4:$D$564,1,FALSE)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VLOOKUP(B3970,Kodai_priem!$D$4:$D$564,1,FALSE)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VLOOKUP(B3971,Kodai_priem!$D$4:$D$564,1,FALSE)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VLOOKUP(B3972,Kodai_priem!$D$4:$D$564,1,FALSE)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VLOOKUP(B3973,Kodai_priem!$D$4:$D$564,1,FALSE)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VLOOKUP(B3974,Kodai_priem!$D$4:$D$564,1,FALSE)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VLOOKUP(B3975,Kodai_priem!$D$4:$D$564,1,FALSE)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VLOOKUP(B3976,Kodai_priem!$D$4:$D$564,1,FALSE)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VLOOKUP(B3977,Kodai_priem!$D$4:$D$564,1,FALSE)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3" t="str">
        <f t="shared" si="633"/>
        <v/>
      </c>
      <c r="D3978" s="113" t="e">
        <f>VLOOKUP(C3978,Kodai_VVG!$C$4:$C$52,1,FALSE)</f>
        <v>#N/A</v>
      </c>
      <c r="E3978" s="113" t="e">
        <f>VLOOKUP(B3978,Kodai_priem!$D$4:$D$564,1,FALSE)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3" t="str">
        <f t="shared" si="633"/>
        <v/>
      </c>
      <c r="D3979" s="113" t="e">
        <f>VLOOKUP(C3979,Kodai_VVG!$C$4:$C$52,1,FALSE)</f>
        <v>#N/A</v>
      </c>
      <c r="E3979" s="113" t="e">
        <f>VLOOKUP(B3979,Kodai_priem!$D$4:$D$564,1,FALSE)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3" t="str">
        <f t="shared" si="633"/>
        <v/>
      </c>
      <c r="D3980" s="113" t="e">
        <f>VLOOKUP(C3980,Kodai_VVG!$C$4:$C$52,1,FALSE)</f>
        <v>#N/A</v>
      </c>
      <c r="E3980" s="113" t="e">
        <f>VLOOKUP(B3980,Kodai_priem!$D$4:$D$564,1,FALSE)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3" t="str">
        <f t="shared" si="633"/>
        <v/>
      </c>
      <c r="D3981" s="113" t="e">
        <f>VLOOKUP(C3981,Kodai_VVG!$C$4:$C$52,1,FALSE)</f>
        <v>#N/A</v>
      </c>
      <c r="E3981" s="113" t="e">
        <f>VLOOKUP(B3981,Kodai_priem!$D$4:$D$564,1,FALSE)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3" t="str">
        <f t="shared" si="633"/>
        <v/>
      </c>
      <c r="D3982" s="113" t="e">
        <f>VLOOKUP(C3982,Kodai_VVG!$C$4:$C$52,1,FALSE)</f>
        <v>#N/A</v>
      </c>
      <c r="E3982" s="113" t="e">
        <f>VLOOKUP(B3982,Kodai_priem!$D$4:$D$564,1,FALSE)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VLOOKUP(B3983,Kodai_priem!$D$4:$D$564,1,FALSE)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VLOOKUP(B3984,Kodai_priem!$D$4:$D$564,1,FALSE)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VLOOKUP(B3985,Kodai_priem!$D$4:$D$564,1,FALSE)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VLOOKUP(B3986,Kodai_priem!$D$4:$D$564,1,FALSE)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VLOOKUP(B3987,Kodai_priem!$D$4:$D$564,1,FALSE)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3" t="str">
        <f t="shared" si="633"/>
        <v/>
      </c>
      <c r="D3988" s="113" t="e">
        <f>VLOOKUP(C3988,Kodai_VVG!$C$4:$C$52,1,FALSE)</f>
        <v>#N/A</v>
      </c>
      <c r="E3988" s="113" t="e">
        <f>VLOOKUP(B3988,Kodai_priem!$D$4:$D$564,1,FALSE)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3" t="str">
        <f t="shared" si="633"/>
        <v/>
      </c>
      <c r="D3989" s="113" t="e">
        <f>VLOOKUP(C3989,Kodai_VVG!$C$4:$C$52,1,FALSE)</f>
        <v>#N/A</v>
      </c>
      <c r="E3989" s="113" t="e">
        <f>VLOOKUP(B3989,Kodai_priem!$D$4:$D$564,1,FALSE)</f>
        <v>#N/A</v>
      </c>
      <c r="F3989" s="115"/>
      <c r="G3989" s="115"/>
      <c r="H3989" s="39"/>
      <c r="I3989" s="115"/>
      <c r="J3989" s="115"/>
      <c r="K3989" s="115"/>
      <c r="L3989" s="115"/>
      <c r="M3989" s="115"/>
      <c r="N3989" s="116"/>
      <c r="O3989" s="117"/>
      <c r="P3989" s="118"/>
      <c r="Q3989" s="115"/>
      <c r="R3989" s="115"/>
      <c r="S3989" s="117" t="str">
        <f t="shared" si="638"/>
        <v>nepildyti</v>
      </c>
      <c r="T3989" s="114" t="str">
        <f t="shared" si="638"/>
        <v>nepildyti</v>
      </c>
      <c r="U3989" s="115"/>
      <c r="V3989" s="115"/>
      <c r="W3989" s="116"/>
      <c r="X3989" s="153"/>
      <c r="Y3989" s="153"/>
      <c r="Z3989" s="153"/>
      <c r="AA3989" s="115"/>
      <c r="AB3989" s="115"/>
      <c r="AC3989" s="115"/>
      <c r="AD3989" s="115"/>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3" t="str">
        <f t="shared" si="633"/>
        <v/>
      </c>
      <c r="D3990" s="113" t="e">
        <f>VLOOKUP(C3990,Kodai_VVG!$C$4:$C$52,1,FALSE)</f>
        <v>#N/A</v>
      </c>
      <c r="E3990" s="113" t="e">
        <f>VLOOKUP(B3990,Kodai_priem!$D$4:$D$564,1,FALSE)</f>
        <v>#N/A</v>
      </c>
      <c r="F3990" s="115"/>
      <c r="G3990" s="115"/>
      <c r="H3990" s="39"/>
      <c r="I3990" s="115"/>
      <c r="J3990" s="115"/>
      <c r="K3990" s="115"/>
      <c r="L3990" s="115"/>
      <c r="M3990" s="115"/>
      <c r="N3990" s="116"/>
      <c r="O3990" s="117"/>
      <c r="P3990" s="118"/>
      <c r="Q3990" s="115"/>
      <c r="R3990" s="115"/>
      <c r="S3990" s="117" t="str">
        <f t="shared" si="638"/>
        <v>nepildyti</v>
      </c>
      <c r="T3990" s="114" t="str">
        <f t="shared" si="638"/>
        <v>nepildyti</v>
      </c>
      <c r="U3990" s="115"/>
      <c r="V3990" s="115"/>
      <c r="W3990" s="116"/>
      <c r="X3990" s="153"/>
      <c r="Y3990" s="153"/>
      <c r="Z3990" s="153"/>
      <c r="AA3990" s="115"/>
      <c r="AB3990" s="115"/>
      <c r="AC3990" s="115"/>
      <c r="AD3990" s="115"/>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3" t="str">
        <f t="shared" si="633"/>
        <v/>
      </c>
      <c r="D3991" s="113" t="e">
        <f>VLOOKUP(C3991,Kodai_VVG!$C$4:$C$52,1,FALSE)</f>
        <v>#N/A</v>
      </c>
      <c r="E3991" s="113" t="e">
        <f>VLOOKUP(B3991,Kodai_priem!$D$4:$D$564,1,FALSE)</f>
        <v>#N/A</v>
      </c>
      <c r="F3991" s="115"/>
      <c r="G3991" s="115"/>
      <c r="H3991" s="39"/>
      <c r="I3991" s="115"/>
      <c r="J3991" s="115"/>
      <c r="K3991" s="115"/>
      <c r="L3991" s="115"/>
      <c r="M3991" s="115"/>
      <c r="N3991" s="116"/>
      <c r="O3991" s="117"/>
      <c r="P3991" s="118"/>
      <c r="Q3991" s="115"/>
      <c r="R3991" s="115"/>
      <c r="S3991" s="117" t="str">
        <f t="shared" si="638"/>
        <v>nepildyti</v>
      </c>
      <c r="T3991" s="114" t="str">
        <f t="shared" si="638"/>
        <v>nepildyti</v>
      </c>
      <c r="U3991" s="115"/>
      <c r="V3991" s="115"/>
      <c r="W3991" s="116"/>
      <c r="X3991" s="153"/>
      <c r="Y3991" s="153"/>
      <c r="Z3991" s="153"/>
      <c r="AA3991" s="115"/>
      <c r="AB3991" s="115"/>
      <c r="AC3991" s="115"/>
      <c r="AD3991" s="115"/>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3" t="str">
        <f t="shared" ref="C3992:C4055" si="643">LEFT(K3992,4)</f>
        <v/>
      </c>
      <c r="D3992" s="113" t="e">
        <f>VLOOKUP(C3992,Kodai_VVG!$C$4:$C$52,1,FALSE)</f>
        <v>#N/A</v>
      </c>
      <c r="E3992" s="113" t="e">
        <f>VLOOKUP(B3992,Kodai_priem!$D$4:$D$564,1,FALSE)</f>
        <v>#N/A</v>
      </c>
      <c r="F3992" s="115"/>
      <c r="G3992" s="115"/>
      <c r="H3992" s="39"/>
      <c r="I3992" s="115"/>
      <c r="J3992" s="115"/>
      <c r="K3992" s="115"/>
      <c r="L3992" s="115"/>
      <c r="M3992" s="115"/>
      <c r="N3992" s="116"/>
      <c r="O3992" s="117"/>
      <c r="P3992" s="118"/>
      <c r="Q3992" s="115"/>
      <c r="R3992" s="115"/>
      <c r="S3992" s="117" t="str">
        <f t="shared" si="638"/>
        <v>nepildyti</v>
      </c>
      <c r="T3992" s="114" t="str">
        <f t="shared" si="638"/>
        <v>nepildyti</v>
      </c>
      <c r="U3992" s="115"/>
      <c r="V3992" s="115"/>
      <c r="W3992" s="116"/>
      <c r="X3992" s="153"/>
      <c r="Y3992" s="153"/>
      <c r="Z3992" s="153"/>
      <c r="AA3992" s="115"/>
      <c r="AB3992" s="115"/>
      <c r="AC3992" s="115"/>
      <c r="AD3992" s="115"/>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VLOOKUP(B3993,Kodai_priem!$D$4:$D$564,1,FALSE)</f>
        <v>#N/A</v>
      </c>
      <c r="F3993" s="115"/>
      <c r="G3993" s="115"/>
      <c r="H3993" s="39"/>
      <c r="I3993" s="115"/>
      <c r="J3993" s="115"/>
      <c r="K3993" s="115"/>
      <c r="L3993" s="115"/>
      <c r="M3993" s="115"/>
      <c r="N3993" s="116"/>
      <c r="O3993" s="117"/>
      <c r="P3993" s="118"/>
      <c r="Q3993" s="115"/>
      <c r="R3993" s="115"/>
      <c r="S3993" s="117" t="str">
        <f t="shared" ref="S3993:T4056" si="648">IF($R3993="fizinis asmuo","užpildykite","nepildyti")</f>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VLOOKUP(B3994,Kodai_priem!$D$4:$D$564,1,FALSE)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VLOOKUP(B3995,Kodai_priem!$D$4:$D$564,1,FALSE)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VLOOKUP(B3996,Kodai_priem!$D$4:$D$564,1,FALSE)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VLOOKUP(B3997,Kodai_priem!$D$4:$D$564,1,FALSE)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VLOOKUP(B3998,Kodai_priem!$D$4:$D$564,1,FALSE)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VLOOKUP(B3999,Kodai_priem!$D$4:$D$564,1,FALSE)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VLOOKUP(B4000,Kodai_priem!$D$4:$D$564,1,FALSE)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VLOOKUP(B4001,Kodai_priem!$D$4:$D$564,1,FALSE)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VLOOKUP(B4002,Kodai_priem!$D$4:$D$564,1,FALSE)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VLOOKUP(B4003,Kodai_priem!$D$4:$D$564,1,FALSE)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VLOOKUP(B4004,Kodai_priem!$D$4:$D$564,1,FALSE)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VLOOKUP(B4005,Kodai_priem!$D$4:$D$564,1,FALSE)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VLOOKUP(B4006,Kodai_priem!$D$4:$D$564,1,FALSE)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VLOOKUP(B4007,Kodai_priem!$D$4:$D$564,1,FALSE)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VLOOKUP(B4008,Kodai_priem!$D$4:$D$564,1,FALSE)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VLOOKUP(B4009,Kodai_priem!$D$4:$D$564,1,FALSE)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VLOOKUP(B4010,Kodai_priem!$D$4:$D$564,1,FALSE)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VLOOKUP(B4011,Kodai_priem!$D$4:$D$564,1,FALSE)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VLOOKUP(B4012,Kodai_priem!$D$4:$D$564,1,FALSE)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VLOOKUP(B4013,Kodai_priem!$D$4:$D$564,1,FALSE)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VLOOKUP(B4014,Kodai_priem!$D$4:$D$564,1,FALSE)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VLOOKUP(B4015,Kodai_priem!$D$4:$D$564,1,FALSE)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VLOOKUP(B4016,Kodai_priem!$D$4:$D$564,1,FALSE)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VLOOKUP(B4017,Kodai_priem!$D$4:$D$564,1,FALSE)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VLOOKUP(B4018,Kodai_priem!$D$4:$D$564,1,FALSE)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VLOOKUP(B4019,Kodai_priem!$D$4:$D$564,1,FALSE)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VLOOKUP(B4020,Kodai_priem!$D$4:$D$564,1,FALSE)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VLOOKUP(B4021,Kodai_priem!$D$4:$D$564,1,FALSE)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VLOOKUP(B4022,Kodai_priem!$D$4:$D$564,1,FALSE)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VLOOKUP(B4023,Kodai_priem!$D$4:$D$564,1,FALSE)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VLOOKUP(B4024,Kodai_priem!$D$4:$D$564,1,FALSE)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VLOOKUP(B4025,Kodai_priem!$D$4:$D$564,1,FALSE)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VLOOKUP(B4026,Kodai_priem!$D$4:$D$564,1,FALSE)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VLOOKUP(B4027,Kodai_priem!$D$4:$D$564,1,FALSE)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VLOOKUP(B4028,Kodai_priem!$D$4:$D$564,1,FALSE)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VLOOKUP(B4029,Kodai_priem!$D$4:$D$564,1,FALSE)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VLOOKUP(B4030,Kodai_priem!$D$4:$D$564,1,FALSE)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VLOOKUP(B4031,Kodai_priem!$D$4:$D$564,1,FALSE)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VLOOKUP(B4032,Kodai_priem!$D$4:$D$564,1,FALSE)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VLOOKUP(B4033,Kodai_priem!$D$4:$D$564,1,FALSE)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VLOOKUP(B4034,Kodai_priem!$D$4:$D$564,1,FALSE)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VLOOKUP(B4035,Kodai_priem!$D$4:$D$564,1,FALSE)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VLOOKUP(B4036,Kodai_priem!$D$4:$D$564,1,FALSE)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VLOOKUP(B4037,Kodai_priem!$D$4:$D$564,1,FALSE)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VLOOKUP(B4038,Kodai_priem!$D$4:$D$564,1,FALSE)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VLOOKUP(B4039,Kodai_priem!$D$4:$D$564,1,FALSE)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VLOOKUP(B4040,Kodai_priem!$D$4:$D$564,1,FALSE)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VLOOKUP(B4041,Kodai_priem!$D$4:$D$564,1,FALSE)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3" t="str">
        <f t="shared" si="643"/>
        <v/>
      </c>
      <c r="D4042" s="113" t="e">
        <f>VLOOKUP(C4042,Kodai_VVG!$C$4:$C$52,1,FALSE)</f>
        <v>#N/A</v>
      </c>
      <c r="E4042" s="113" t="e">
        <f>VLOOKUP(B4042,Kodai_priem!$D$4:$D$564,1,FALSE)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3" t="str">
        <f t="shared" si="643"/>
        <v/>
      </c>
      <c r="D4043" s="113" t="e">
        <f>VLOOKUP(C4043,Kodai_VVG!$C$4:$C$52,1,FALSE)</f>
        <v>#N/A</v>
      </c>
      <c r="E4043" s="113" t="e">
        <f>VLOOKUP(B4043,Kodai_priem!$D$4:$D$564,1,FALSE)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3" t="str">
        <f t="shared" si="643"/>
        <v/>
      </c>
      <c r="D4044" s="113" t="e">
        <f>VLOOKUP(C4044,Kodai_VVG!$C$4:$C$52,1,FALSE)</f>
        <v>#N/A</v>
      </c>
      <c r="E4044" s="113" t="e">
        <f>VLOOKUP(B4044,Kodai_priem!$D$4:$D$564,1,FALSE)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3" t="str">
        <f t="shared" si="643"/>
        <v/>
      </c>
      <c r="D4045" s="113" t="e">
        <f>VLOOKUP(C4045,Kodai_VVG!$C$4:$C$52,1,FALSE)</f>
        <v>#N/A</v>
      </c>
      <c r="E4045" s="113" t="e">
        <f>VLOOKUP(B4045,Kodai_priem!$D$4:$D$564,1,FALSE)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3" t="str">
        <f t="shared" si="643"/>
        <v/>
      </c>
      <c r="D4046" s="113" t="e">
        <f>VLOOKUP(C4046,Kodai_VVG!$C$4:$C$52,1,FALSE)</f>
        <v>#N/A</v>
      </c>
      <c r="E4046" s="113" t="e">
        <f>VLOOKUP(B4046,Kodai_priem!$D$4:$D$564,1,FALSE)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VLOOKUP(B4047,Kodai_priem!$D$4:$D$564,1,FALSE)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VLOOKUP(B4048,Kodai_priem!$D$4:$D$564,1,FALSE)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VLOOKUP(B4049,Kodai_priem!$D$4:$D$564,1,FALSE)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VLOOKUP(B4050,Kodai_priem!$D$4:$D$564,1,FALSE)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VLOOKUP(B4051,Kodai_priem!$D$4:$D$564,1,FALSE)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3" t="str">
        <f t="shared" si="643"/>
        <v/>
      </c>
      <c r="D4052" s="113" t="e">
        <f>VLOOKUP(C4052,Kodai_VVG!$C$4:$C$52,1,FALSE)</f>
        <v>#N/A</v>
      </c>
      <c r="E4052" s="113" t="e">
        <f>VLOOKUP(B4052,Kodai_priem!$D$4:$D$564,1,FALSE)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3" t="str">
        <f t="shared" si="643"/>
        <v/>
      </c>
      <c r="D4053" s="113" t="e">
        <f>VLOOKUP(C4053,Kodai_VVG!$C$4:$C$52,1,FALSE)</f>
        <v>#N/A</v>
      </c>
      <c r="E4053" s="113" t="e">
        <f>VLOOKUP(B4053,Kodai_priem!$D$4:$D$564,1,FALSE)</f>
        <v>#N/A</v>
      </c>
      <c r="F4053" s="115"/>
      <c r="G4053" s="115"/>
      <c r="H4053" s="39"/>
      <c r="I4053" s="115"/>
      <c r="J4053" s="115"/>
      <c r="K4053" s="115"/>
      <c r="L4053" s="115"/>
      <c r="M4053" s="115"/>
      <c r="N4053" s="116"/>
      <c r="O4053" s="117"/>
      <c r="P4053" s="118"/>
      <c r="Q4053" s="115"/>
      <c r="R4053" s="115"/>
      <c r="S4053" s="117" t="str">
        <f t="shared" si="648"/>
        <v>nepildyti</v>
      </c>
      <c r="T4053" s="114" t="str">
        <f t="shared" si="648"/>
        <v>nepildyti</v>
      </c>
      <c r="U4053" s="115"/>
      <c r="V4053" s="115"/>
      <c r="W4053" s="116"/>
      <c r="X4053" s="153"/>
      <c r="Y4053" s="153"/>
      <c r="Z4053" s="153"/>
      <c r="AA4053" s="115"/>
      <c r="AB4053" s="115"/>
      <c r="AC4053" s="115"/>
      <c r="AD4053" s="115"/>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3" t="str">
        <f t="shared" si="643"/>
        <v/>
      </c>
      <c r="D4054" s="113" t="e">
        <f>VLOOKUP(C4054,Kodai_VVG!$C$4:$C$52,1,FALSE)</f>
        <v>#N/A</v>
      </c>
      <c r="E4054" s="113" t="e">
        <f>VLOOKUP(B4054,Kodai_priem!$D$4:$D$564,1,FALSE)</f>
        <v>#N/A</v>
      </c>
      <c r="F4054" s="115"/>
      <c r="G4054" s="115"/>
      <c r="H4054" s="39"/>
      <c r="I4054" s="115"/>
      <c r="J4054" s="115"/>
      <c r="K4054" s="115"/>
      <c r="L4054" s="115"/>
      <c r="M4054" s="115"/>
      <c r="N4054" s="116"/>
      <c r="O4054" s="117"/>
      <c r="P4054" s="118"/>
      <c r="Q4054" s="115"/>
      <c r="R4054" s="115"/>
      <c r="S4054" s="117" t="str">
        <f t="shared" si="648"/>
        <v>nepildyti</v>
      </c>
      <c r="T4054" s="114" t="str">
        <f t="shared" si="648"/>
        <v>nepildyti</v>
      </c>
      <c r="U4054" s="115"/>
      <c r="V4054" s="115"/>
      <c r="W4054" s="116"/>
      <c r="X4054" s="153"/>
      <c r="Y4054" s="153"/>
      <c r="Z4054" s="153"/>
      <c r="AA4054" s="115"/>
      <c r="AB4054" s="115"/>
      <c r="AC4054" s="115"/>
      <c r="AD4054" s="115"/>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3" t="str">
        <f t="shared" si="643"/>
        <v/>
      </c>
      <c r="D4055" s="113" t="e">
        <f>VLOOKUP(C4055,Kodai_VVG!$C$4:$C$52,1,FALSE)</f>
        <v>#N/A</v>
      </c>
      <c r="E4055" s="113" t="e">
        <f>VLOOKUP(B4055,Kodai_priem!$D$4:$D$564,1,FALSE)</f>
        <v>#N/A</v>
      </c>
      <c r="F4055" s="115"/>
      <c r="G4055" s="115"/>
      <c r="H4055" s="39"/>
      <c r="I4055" s="115"/>
      <c r="J4055" s="115"/>
      <c r="K4055" s="115"/>
      <c r="L4055" s="115"/>
      <c r="M4055" s="115"/>
      <c r="N4055" s="116"/>
      <c r="O4055" s="117"/>
      <c r="P4055" s="118"/>
      <c r="Q4055" s="115"/>
      <c r="R4055" s="115"/>
      <c r="S4055" s="117" t="str">
        <f t="shared" si="648"/>
        <v>nepildyti</v>
      </c>
      <c r="T4055" s="114" t="str">
        <f t="shared" si="648"/>
        <v>nepildyti</v>
      </c>
      <c r="U4055" s="115"/>
      <c r="V4055" s="115"/>
      <c r="W4055" s="116"/>
      <c r="X4055" s="153"/>
      <c r="Y4055" s="153"/>
      <c r="Z4055" s="153"/>
      <c r="AA4055" s="115"/>
      <c r="AB4055" s="115"/>
      <c r="AC4055" s="115"/>
      <c r="AD4055" s="115"/>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3" t="str">
        <f t="shared" ref="C4056:C4119" si="653">LEFT(K4056,4)</f>
        <v/>
      </c>
      <c r="D4056" s="113" t="e">
        <f>VLOOKUP(C4056,Kodai_VVG!$C$4:$C$52,1,FALSE)</f>
        <v>#N/A</v>
      </c>
      <c r="E4056" s="113" t="e">
        <f>VLOOKUP(B4056,Kodai_priem!$D$4:$D$564,1,FALSE)</f>
        <v>#N/A</v>
      </c>
      <c r="F4056" s="115"/>
      <c r="G4056" s="115"/>
      <c r="H4056" s="39"/>
      <c r="I4056" s="115"/>
      <c r="J4056" s="115"/>
      <c r="K4056" s="115"/>
      <c r="L4056" s="115"/>
      <c r="M4056" s="115"/>
      <c r="N4056" s="116"/>
      <c r="O4056" s="117"/>
      <c r="P4056" s="118"/>
      <c r="Q4056" s="115"/>
      <c r="R4056" s="115"/>
      <c r="S4056" s="117" t="str">
        <f t="shared" si="648"/>
        <v>nepildyti</v>
      </c>
      <c r="T4056" s="114" t="str">
        <f t="shared" si="648"/>
        <v>nepildyti</v>
      </c>
      <c r="U4056" s="115"/>
      <c r="V4056" s="115"/>
      <c r="W4056" s="116"/>
      <c r="X4056" s="153"/>
      <c r="Y4056" s="153"/>
      <c r="Z4056" s="153"/>
      <c r="AA4056" s="115"/>
      <c r="AB4056" s="115"/>
      <c r="AC4056" s="115"/>
      <c r="AD4056" s="115"/>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VLOOKUP(B4057,Kodai_priem!$D$4:$D$564,1,FALSE)</f>
        <v>#N/A</v>
      </c>
      <c r="F4057" s="115"/>
      <c r="G4057" s="115"/>
      <c r="H4057" s="39"/>
      <c r="I4057" s="115"/>
      <c r="J4057" s="115"/>
      <c r="K4057" s="115"/>
      <c r="L4057" s="115"/>
      <c r="M4057" s="115"/>
      <c r="N4057" s="116"/>
      <c r="O4057" s="117"/>
      <c r="P4057" s="118"/>
      <c r="Q4057" s="115"/>
      <c r="R4057" s="115"/>
      <c r="S4057" s="117" t="str">
        <f t="shared" ref="S4057:T4120" si="658">IF($R4057="fizinis asmuo","užpildykite","nepildyti")</f>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VLOOKUP(B4058,Kodai_priem!$D$4:$D$564,1,FALSE)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VLOOKUP(B4059,Kodai_priem!$D$4:$D$564,1,FALSE)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VLOOKUP(B4060,Kodai_priem!$D$4:$D$564,1,FALSE)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VLOOKUP(B4061,Kodai_priem!$D$4:$D$564,1,FALSE)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VLOOKUP(B4062,Kodai_priem!$D$4:$D$564,1,FALSE)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VLOOKUP(B4063,Kodai_priem!$D$4:$D$564,1,FALSE)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VLOOKUP(B4064,Kodai_priem!$D$4:$D$564,1,FALSE)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VLOOKUP(B4065,Kodai_priem!$D$4:$D$564,1,FALSE)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VLOOKUP(B4066,Kodai_priem!$D$4:$D$564,1,FALSE)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VLOOKUP(B4067,Kodai_priem!$D$4:$D$564,1,FALSE)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VLOOKUP(B4068,Kodai_priem!$D$4:$D$564,1,FALSE)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VLOOKUP(B4069,Kodai_priem!$D$4:$D$564,1,FALSE)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VLOOKUP(B4070,Kodai_priem!$D$4:$D$564,1,FALSE)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VLOOKUP(B4071,Kodai_priem!$D$4:$D$564,1,FALSE)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VLOOKUP(B4072,Kodai_priem!$D$4:$D$564,1,FALSE)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VLOOKUP(B4073,Kodai_priem!$D$4:$D$564,1,FALSE)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VLOOKUP(B4074,Kodai_priem!$D$4:$D$564,1,FALSE)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VLOOKUP(B4075,Kodai_priem!$D$4:$D$564,1,FALSE)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VLOOKUP(B4076,Kodai_priem!$D$4:$D$564,1,FALSE)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VLOOKUP(B4077,Kodai_priem!$D$4:$D$564,1,FALSE)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VLOOKUP(B4078,Kodai_priem!$D$4:$D$564,1,FALSE)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VLOOKUP(B4079,Kodai_priem!$D$4:$D$564,1,FALSE)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VLOOKUP(B4080,Kodai_priem!$D$4:$D$564,1,FALSE)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VLOOKUP(B4081,Kodai_priem!$D$4:$D$564,1,FALSE)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VLOOKUP(B4082,Kodai_priem!$D$4:$D$564,1,FALSE)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VLOOKUP(B4083,Kodai_priem!$D$4:$D$564,1,FALSE)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VLOOKUP(B4084,Kodai_priem!$D$4:$D$564,1,FALSE)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VLOOKUP(B4085,Kodai_priem!$D$4:$D$564,1,FALSE)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VLOOKUP(B4086,Kodai_priem!$D$4:$D$564,1,FALSE)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VLOOKUP(B4087,Kodai_priem!$D$4:$D$564,1,FALSE)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VLOOKUP(B4088,Kodai_priem!$D$4:$D$564,1,FALSE)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VLOOKUP(B4089,Kodai_priem!$D$4:$D$564,1,FALSE)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VLOOKUP(B4090,Kodai_priem!$D$4:$D$564,1,FALSE)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VLOOKUP(B4091,Kodai_priem!$D$4:$D$564,1,FALSE)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VLOOKUP(B4092,Kodai_priem!$D$4:$D$564,1,FALSE)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VLOOKUP(B4093,Kodai_priem!$D$4:$D$564,1,FALSE)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VLOOKUP(B4094,Kodai_priem!$D$4:$D$564,1,FALSE)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VLOOKUP(B4095,Kodai_priem!$D$4:$D$564,1,FALSE)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VLOOKUP(B4096,Kodai_priem!$D$4:$D$564,1,FALSE)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VLOOKUP(B4097,Kodai_priem!$D$4:$D$564,1,FALSE)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VLOOKUP(B4098,Kodai_priem!$D$4:$D$564,1,FALSE)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VLOOKUP(B4099,Kodai_priem!$D$4:$D$564,1,FALSE)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VLOOKUP(B4100,Kodai_priem!$D$4:$D$564,1,FALSE)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VLOOKUP(B4101,Kodai_priem!$D$4:$D$564,1,FALSE)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VLOOKUP(B4102,Kodai_priem!$D$4:$D$564,1,FALSE)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VLOOKUP(B4103,Kodai_priem!$D$4:$D$564,1,FALSE)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VLOOKUP(B4104,Kodai_priem!$D$4:$D$564,1,FALSE)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VLOOKUP(B4105,Kodai_priem!$D$4:$D$564,1,FALSE)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3" t="str">
        <f t="shared" si="653"/>
        <v/>
      </c>
      <c r="D4106" s="113" t="e">
        <f>VLOOKUP(C4106,Kodai_VVG!$C$4:$C$52,1,FALSE)</f>
        <v>#N/A</v>
      </c>
      <c r="E4106" s="113" t="e">
        <f>VLOOKUP(B4106,Kodai_priem!$D$4:$D$564,1,FALSE)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3" t="str">
        <f t="shared" si="653"/>
        <v/>
      </c>
      <c r="D4107" s="113" t="e">
        <f>VLOOKUP(C4107,Kodai_VVG!$C$4:$C$52,1,FALSE)</f>
        <v>#N/A</v>
      </c>
      <c r="E4107" s="113" t="e">
        <f>VLOOKUP(B4107,Kodai_priem!$D$4:$D$564,1,FALSE)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3" t="str">
        <f t="shared" si="653"/>
        <v/>
      </c>
      <c r="D4108" s="113" t="e">
        <f>VLOOKUP(C4108,Kodai_VVG!$C$4:$C$52,1,FALSE)</f>
        <v>#N/A</v>
      </c>
      <c r="E4108" s="113" t="e">
        <f>VLOOKUP(B4108,Kodai_priem!$D$4:$D$564,1,FALSE)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3" t="str">
        <f t="shared" si="653"/>
        <v/>
      </c>
      <c r="D4109" s="113" t="e">
        <f>VLOOKUP(C4109,Kodai_VVG!$C$4:$C$52,1,FALSE)</f>
        <v>#N/A</v>
      </c>
      <c r="E4109" s="113" t="e">
        <f>VLOOKUP(B4109,Kodai_priem!$D$4:$D$564,1,FALSE)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3" t="str">
        <f t="shared" si="653"/>
        <v/>
      </c>
      <c r="D4110" s="113" t="e">
        <f>VLOOKUP(C4110,Kodai_VVG!$C$4:$C$52,1,FALSE)</f>
        <v>#N/A</v>
      </c>
      <c r="E4110" s="113" t="e">
        <f>VLOOKUP(B4110,Kodai_priem!$D$4:$D$564,1,FALSE)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VLOOKUP(B4111,Kodai_priem!$D$4:$D$564,1,FALSE)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VLOOKUP(B4112,Kodai_priem!$D$4:$D$564,1,FALSE)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VLOOKUP(B4113,Kodai_priem!$D$4:$D$564,1,FALSE)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VLOOKUP(B4114,Kodai_priem!$D$4:$D$564,1,FALSE)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VLOOKUP(B4115,Kodai_priem!$D$4:$D$564,1,FALSE)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3" t="str">
        <f t="shared" si="653"/>
        <v/>
      </c>
      <c r="D4116" s="113" t="e">
        <f>VLOOKUP(C4116,Kodai_VVG!$C$4:$C$52,1,FALSE)</f>
        <v>#N/A</v>
      </c>
      <c r="E4116" s="113" t="e">
        <f>VLOOKUP(B4116,Kodai_priem!$D$4:$D$564,1,FALSE)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3" t="str">
        <f t="shared" si="653"/>
        <v/>
      </c>
      <c r="D4117" s="113" t="e">
        <f>VLOOKUP(C4117,Kodai_VVG!$C$4:$C$52,1,FALSE)</f>
        <v>#N/A</v>
      </c>
      <c r="E4117" s="113" t="e">
        <f>VLOOKUP(B4117,Kodai_priem!$D$4:$D$564,1,FALSE)</f>
        <v>#N/A</v>
      </c>
      <c r="F4117" s="115"/>
      <c r="G4117" s="115"/>
      <c r="H4117" s="39"/>
      <c r="I4117" s="115"/>
      <c r="J4117" s="115"/>
      <c r="K4117" s="115"/>
      <c r="L4117" s="115"/>
      <c r="M4117" s="115"/>
      <c r="N4117" s="116"/>
      <c r="O4117" s="117"/>
      <c r="P4117" s="118"/>
      <c r="Q4117" s="115"/>
      <c r="R4117" s="115"/>
      <c r="S4117" s="117" t="str">
        <f t="shared" si="658"/>
        <v>nepildyti</v>
      </c>
      <c r="T4117" s="114" t="str">
        <f t="shared" si="658"/>
        <v>nepildyti</v>
      </c>
      <c r="U4117" s="115"/>
      <c r="V4117" s="115"/>
      <c r="W4117" s="116"/>
      <c r="X4117" s="153"/>
      <c r="Y4117" s="153"/>
      <c r="Z4117" s="153"/>
      <c r="AA4117" s="115"/>
      <c r="AB4117" s="115"/>
      <c r="AC4117" s="115"/>
      <c r="AD4117" s="115"/>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3" t="str">
        <f t="shared" si="653"/>
        <v/>
      </c>
      <c r="D4118" s="113" t="e">
        <f>VLOOKUP(C4118,Kodai_VVG!$C$4:$C$52,1,FALSE)</f>
        <v>#N/A</v>
      </c>
      <c r="E4118" s="113" t="e">
        <f>VLOOKUP(B4118,Kodai_priem!$D$4:$D$564,1,FALSE)</f>
        <v>#N/A</v>
      </c>
      <c r="F4118" s="115"/>
      <c r="G4118" s="115"/>
      <c r="H4118" s="39"/>
      <c r="I4118" s="115"/>
      <c r="J4118" s="115"/>
      <c r="K4118" s="115"/>
      <c r="L4118" s="115"/>
      <c r="M4118" s="115"/>
      <c r="N4118" s="116"/>
      <c r="O4118" s="117"/>
      <c r="P4118" s="118"/>
      <c r="Q4118" s="115"/>
      <c r="R4118" s="115"/>
      <c r="S4118" s="117" t="str">
        <f t="shared" si="658"/>
        <v>nepildyti</v>
      </c>
      <c r="T4118" s="114" t="str">
        <f t="shared" si="658"/>
        <v>nepildyti</v>
      </c>
      <c r="U4118" s="115"/>
      <c r="V4118" s="115"/>
      <c r="W4118" s="116"/>
      <c r="X4118" s="153"/>
      <c r="Y4118" s="153"/>
      <c r="Z4118" s="153"/>
      <c r="AA4118" s="115"/>
      <c r="AB4118" s="115"/>
      <c r="AC4118" s="115"/>
      <c r="AD4118" s="115"/>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3" t="str">
        <f t="shared" si="653"/>
        <v/>
      </c>
      <c r="D4119" s="113" t="e">
        <f>VLOOKUP(C4119,Kodai_VVG!$C$4:$C$52,1,FALSE)</f>
        <v>#N/A</v>
      </c>
      <c r="E4119" s="113" t="e">
        <f>VLOOKUP(B4119,Kodai_priem!$D$4:$D$564,1,FALSE)</f>
        <v>#N/A</v>
      </c>
      <c r="F4119" s="115"/>
      <c r="G4119" s="115"/>
      <c r="H4119" s="39"/>
      <c r="I4119" s="115"/>
      <c r="J4119" s="115"/>
      <c r="K4119" s="115"/>
      <c r="L4119" s="115"/>
      <c r="M4119" s="115"/>
      <c r="N4119" s="116"/>
      <c r="O4119" s="117"/>
      <c r="P4119" s="118"/>
      <c r="Q4119" s="115"/>
      <c r="R4119" s="115"/>
      <c r="S4119" s="117" t="str">
        <f t="shared" si="658"/>
        <v>nepildyti</v>
      </c>
      <c r="T4119" s="114" t="str">
        <f t="shared" si="658"/>
        <v>nepildyti</v>
      </c>
      <c r="U4119" s="115"/>
      <c r="V4119" s="115"/>
      <c r="W4119" s="116"/>
      <c r="X4119" s="153"/>
      <c r="Y4119" s="153"/>
      <c r="Z4119" s="153"/>
      <c r="AA4119" s="115"/>
      <c r="AB4119" s="115"/>
      <c r="AC4119" s="115"/>
      <c r="AD4119" s="115"/>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3" t="str">
        <f t="shared" ref="C4120:C4183" si="663">LEFT(K4120,4)</f>
        <v/>
      </c>
      <c r="D4120" s="113" t="e">
        <f>VLOOKUP(C4120,Kodai_VVG!$C$4:$C$52,1,FALSE)</f>
        <v>#N/A</v>
      </c>
      <c r="E4120" s="113" t="e">
        <f>VLOOKUP(B4120,Kodai_priem!$D$4:$D$564,1,FALSE)</f>
        <v>#N/A</v>
      </c>
      <c r="F4120" s="115"/>
      <c r="G4120" s="115"/>
      <c r="H4120" s="39"/>
      <c r="I4120" s="115"/>
      <c r="J4120" s="115"/>
      <c r="K4120" s="115"/>
      <c r="L4120" s="115"/>
      <c r="M4120" s="115"/>
      <c r="N4120" s="116"/>
      <c r="O4120" s="117"/>
      <c r="P4120" s="118"/>
      <c r="Q4120" s="115"/>
      <c r="R4120" s="115"/>
      <c r="S4120" s="117" t="str">
        <f t="shared" si="658"/>
        <v>nepildyti</v>
      </c>
      <c r="T4120" s="114" t="str">
        <f t="shared" si="658"/>
        <v>nepildyti</v>
      </c>
      <c r="U4120" s="115"/>
      <c r="V4120" s="115"/>
      <c r="W4120" s="116"/>
      <c r="X4120" s="153"/>
      <c r="Y4120" s="153"/>
      <c r="Z4120" s="153"/>
      <c r="AA4120" s="115"/>
      <c r="AB4120" s="115"/>
      <c r="AC4120" s="115"/>
      <c r="AD4120" s="115"/>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VLOOKUP(B4121,Kodai_priem!$D$4:$D$564,1,FALSE)</f>
        <v>#N/A</v>
      </c>
      <c r="F4121" s="115"/>
      <c r="G4121" s="115"/>
      <c r="H4121" s="39"/>
      <c r="I4121" s="115"/>
      <c r="J4121" s="115"/>
      <c r="K4121" s="115"/>
      <c r="L4121" s="115"/>
      <c r="M4121" s="115"/>
      <c r="N4121" s="116"/>
      <c r="O4121" s="117"/>
      <c r="P4121" s="118"/>
      <c r="Q4121" s="115"/>
      <c r="R4121" s="115"/>
      <c r="S4121" s="117" t="str">
        <f t="shared" ref="S4121:T4184" si="668">IF($R4121="fizinis asmuo","užpildykite","nepildyti")</f>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VLOOKUP(B4122,Kodai_priem!$D$4:$D$564,1,FALSE)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VLOOKUP(B4123,Kodai_priem!$D$4:$D$564,1,FALSE)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VLOOKUP(B4124,Kodai_priem!$D$4:$D$564,1,FALSE)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VLOOKUP(B4125,Kodai_priem!$D$4:$D$564,1,FALSE)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VLOOKUP(B4126,Kodai_priem!$D$4:$D$564,1,FALSE)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VLOOKUP(B4127,Kodai_priem!$D$4:$D$564,1,FALSE)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VLOOKUP(B4128,Kodai_priem!$D$4:$D$564,1,FALSE)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VLOOKUP(B4129,Kodai_priem!$D$4:$D$564,1,FALSE)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VLOOKUP(B4130,Kodai_priem!$D$4:$D$564,1,FALSE)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VLOOKUP(B4131,Kodai_priem!$D$4:$D$564,1,FALSE)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VLOOKUP(B4132,Kodai_priem!$D$4:$D$564,1,FALSE)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VLOOKUP(B4133,Kodai_priem!$D$4:$D$564,1,FALSE)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VLOOKUP(B4134,Kodai_priem!$D$4:$D$564,1,FALSE)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VLOOKUP(B4135,Kodai_priem!$D$4:$D$564,1,FALSE)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VLOOKUP(B4136,Kodai_priem!$D$4:$D$564,1,FALSE)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VLOOKUP(B4137,Kodai_priem!$D$4:$D$564,1,FALSE)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VLOOKUP(B4138,Kodai_priem!$D$4:$D$564,1,FALSE)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VLOOKUP(B4139,Kodai_priem!$D$4:$D$564,1,FALSE)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VLOOKUP(B4140,Kodai_priem!$D$4:$D$564,1,FALSE)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VLOOKUP(B4141,Kodai_priem!$D$4:$D$564,1,FALSE)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VLOOKUP(B4142,Kodai_priem!$D$4:$D$564,1,FALSE)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VLOOKUP(B4143,Kodai_priem!$D$4:$D$564,1,FALSE)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VLOOKUP(B4144,Kodai_priem!$D$4:$D$564,1,FALSE)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VLOOKUP(B4145,Kodai_priem!$D$4:$D$564,1,FALSE)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VLOOKUP(B4146,Kodai_priem!$D$4:$D$564,1,FALSE)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VLOOKUP(B4147,Kodai_priem!$D$4:$D$564,1,FALSE)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VLOOKUP(B4148,Kodai_priem!$D$4:$D$564,1,FALSE)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VLOOKUP(B4149,Kodai_priem!$D$4:$D$564,1,FALSE)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VLOOKUP(B4150,Kodai_priem!$D$4:$D$564,1,FALSE)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VLOOKUP(B4151,Kodai_priem!$D$4:$D$564,1,FALSE)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VLOOKUP(B4152,Kodai_priem!$D$4:$D$564,1,FALSE)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VLOOKUP(B4153,Kodai_priem!$D$4:$D$564,1,FALSE)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VLOOKUP(B4154,Kodai_priem!$D$4:$D$564,1,FALSE)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VLOOKUP(B4155,Kodai_priem!$D$4:$D$564,1,FALSE)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VLOOKUP(B4156,Kodai_priem!$D$4:$D$564,1,FALSE)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VLOOKUP(B4157,Kodai_priem!$D$4:$D$564,1,FALSE)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VLOOKUP(B4158,Kodai_priem!$D$4:$D$564,1,FALSE)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VLOOKUP(B4159,Kodai_priem!$D$4:$D$564,1,FALSE)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VLOOKUP(B4160,Kodai_priem!$D$4:$D$564,1,FALSE)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VLOOKUP(B4161,Kodai_priem!$D$4:$D$564,1,FALSE)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VLOOKUP(B4162,Kodai_priem!$D$4:$D$564,1,FALSE)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VLOOKUP(B4163,Kodai_priem!$D$4:$D$564,1,FALSE)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VLOOKUP(B4164,Kodai_priem!$D$4:$D$564,1,FALSE)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VLOOKUP(B4165,Kodai_priem!$D$4:$D$564,1,FALSE)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VLOOKUP(B4166,Kodai_priem!$D$4:$D$564,1,FALSE)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VLOOKUP(B4167,Kodai_priem!$D$4:$D$564,1,FALSE)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VLOOKUP(B4168,Kodai_priem!$D$4:$D$564,1,FALSE)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VLOOKUP(B4169,Kodai_priem!$D$4:$D$564,1,FALSE)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3" t="str">
        <f t="shared" si="663"/>
        <v/>
      </c>
      <c r="D4170" s="113" t="e">
        <f>VLOOKUP(C4170,Kodai_VVG!$C$4:$C$52,1,FALSE)</f>
        <v>#N/A</v>
      </c>
      <c r="E4170" s="113" t="e">
        <f>VLOOKUP(B4170,Kodai_priem!$D$4:$D$564,1,FALSE)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3" t="str">
        <f t="shared" si="663"/>
        <v/>
      </c>
      <c r="D4171" s="113" t="e">
        <f>VLOOKUP(C4171,Kodai_VVG!$C$4:$C$52,1,FALSE)</f>
        <v>#N/A</v>
      </c>
      <c r="E4171" s="113" t="e">
        <f>VLOOKUP(B4171,Kodai_priem!$D$4:$D$564,1,FALSE)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3" t="str">
        <f t="shared" si="663"/>
        <v/>
      </c>
      <c r="D4172" s="113" t="e">
        <f>VLOOKUP(C4172,Kodai_VVG!$C$4:$C$52,1,FALSE)</f>
        <v>#N/A</v>
      </c>
      <c r="E4172" s="113" t="e">
        <f>VLOOKUP(B4172,Kodai_priem!$D$4:$D$564,1,FALSE)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3" t="str">
        <f t="shared" si="663"/>
        <v/>
      </c>
      <c r="D4173" s="113" t="e">
        <f>VLOOKUP(C4173,Kodai_VVG!$C$4:$C$52,1,FALSE)</f>
        <v>#N/A</v>
      </c>
      <c r="E4173" s="113" t="e">
        <f>VLOOKUP(B4173,Kodai_priem!$D$4:$D$564,1,FALSE)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3" t="str">
        <f t="shared" si="663"/>
        <v/>
      </c>
      <c r="D4174" s="113" t="e">
        <f>VLOOKUP(C4174,Kodai_VVG!$C$4:$C$52,1,FALSE)</f>
        <v>#N/A</v>
      </c>
      <c r="E4174" s="113" t="e">
        <f>VLOOKUP(B4174,Kodai_priem!$D$4:$D$564,1,FALSE)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VLOOKUP(B4175,Kodai_priem!$D$4:$D$564,1,FALSE)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VLOOKUP(B4176,Kodai_priem!$D$4:$D$564,1,FALSE)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VLOOKUP(B4177,Kodai_priem!$D$4:$D$564,1,FALSE)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VLOOKUP(B4178,Kodai_priem!$D$4:$D$564,1,FALSE)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VLOOKUP(B4179,Kodai_priem!$D$4:$D$564,1,FALSE)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3" t="str">
        <f t="shared" si="663"/>
        <v/>
      </c>
      <c r="D4180" s="113" t="e">
        <f>VLOOKUP(C4180,Kodai_VVG!$C$4:$C$52,1,FALSE)</f>
        <v>#N/A</v>
      </c>
      <c r="E4180" s="113" t="e">
        <f>VLOOKUP(B4180,Kodai_priem!$D$4:$D$564,1,FALSE)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3" t="str">
        <f t="shared" si="663"/>
        <v/>
      </c>
      <c r="D4181" s="113" t="e">
        <f>VLOOKUP(C4181,Kodai_VVG!$C$4:$C$52,1,FALSE)</f>
        <v>#N/A</v>
      </c>
      <c r="E4181" s="113" t="e">
        <f>VLOOKUP(B4181,Kodai_priem!$D$4:$D$564,1,FALSE)</f>
        <v>#N/A</v>
      </c>
      <c r="F4181" s="115"/>
      <c r="G4181" s="115"/>
      <c r="H4181" s="39"/>
      <c r="I4181" s="115"/>
      <c r="J4181" s="115"/>
      <c r="K4181" s="115"/>
      <c r="L4181" s="115"/>
      <c r="M4181" s="115"/>
      <c r="N4181" s="116"/>
      <c r="O4181" s="117"/>
      <c r="P4181" s="118"/>
      <c r="Q4181" s="115"/>
      <c r="R4181" s="115"/>
      <c r="S4181" s="117" t="str">
        <f t="shared" si="668"/>
        <v>nepildyti</v>
      </c>
      <c r="T4181" s="114" t="str">
        <f t="shared" si="668"/>
        <v>nepildyti</v>
      </c>
      <c r="U4181" s="115"/>
      <c r="V4181" s="115"/>
      <c r="W4181" s="116"/>
      <c r="X4181" s="153"/>
      <c r="Y4181" s="153"/>
      <c r="Z4181" s="153"/>
      <c r="AA4181" s="115"/>
      <c r="AB4181" s="115"/>
      <c r="AC4181" s="115"/>
      <c r="AD4181" s="115"/>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3" t="str">
        <f t="shared" si="663"/>
        <v/>
      </c>
      <c r="D4182" s="113" t="e">
        <f>VLOOKUP(C4182,Kodai_VVG!$C$4:$C$52,1,FALSE)</f>
        <v>#N/A</v>
      </c>
      <c r="E4182" s="113" t="e">
        <f>VLOOKUP(B4182,Kodai_priem!$D$4:$D$564,1,FALSE)</f>
        <v>#N/A</v>
      </c>
      <c r="F4182" s="115"/>
      <c r="G4182" s="115"/>
      <c r="H4182" s="39"/>
      <c r="I4182" s="115"/>
      <c r="J4182" s="115"/>
      <c r="K4182" s="115"/>
      <c r="L4182" s="115"/>
      <c r="M4182" s="115"/>
      <c r="N4182" s="116"/>
      <c r="O4182" s="117"/>
      <c r="P4182" s="118"/>
      <c r="Q4182" s="115"/>
      <c r="R4182" s="115"/>
      <c r="S4182" s="117" t="str">
        <f t="shared" si="668"/>
        <v>nepildyti</v>
      </c>
      <c r="T4182" s="114" t="str">
        <f t="shared" si="668"/>
        <v>nepildyti</v>
      </c>
      <c r="U4182" s="115"/>
      <c r="V4182" s="115"/>
      <c r="W4182" s="116"/>
      <c r="X4182" s="153"/>
      <c r="Y4182" s="153"/>
      <c r="Z4182" s="153"/>
      <c r="AA4182" s="115"/>
      <c r="AB4182" s="115"/>
      <c r="AC4182" s="115"/>
      <c r="AD4182" s="115"/>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3" t="str">
        <f t="shared" si="663"/>
        <v/>
      </c>
      <c r="D4183" s="113" t="e">
        <f>VLOOKUP(C4183,Kodai_VVG!$C$4:$C$52,1,FALSE)</f>
        <v>#N/A</v>
      </c>
      <c r="E4183" s="113" t="e">
        <f>VLOOKUP(B4183,Kodai_priem!$D$4:$D$564,1,FALSE)</f>
        <v>#N/A</v>
      </c>
      <c r="F4183" s="115"/>
      <c r="G4183" s="115"/>
      <c r="H4183" s="39"/>
      <c r="I4183" s="115"/>
      <c r="J4183" s="115"/>
      <c r="K4183" s="115"/>
      <c r="L4183" s="115"/>
      <c r="M4183" s="115"/>
      <c r="N4183" s="116"/>
      <c r="O4183" s="117"/>
      <c r="P4183" s="118"/>
      <c r="Q4183" s="115"/>
      <c r="R4183" s="115"/>
      <c r="S4183" s="117" t="str">
        <f t="shared" si="668"/>
        <v>nepildyti</v>
      </c>
      <c r="T4183" s="114" t="str">
        <f t="shared" si="668"/>
        <v>nepildyti</v>
      </c>
      <c r="U4183" s="115"/>
      <c r="V4183" s="115"/>
      <c r="W4183" s="116"/>
      <c r="X4183" s="153"/>
      <c r="Y4183" s="153"/>
      <c r="Z4183" s="153"/>
      <c r="AA4183" s="115"/>
      <c r="AB4183" s="115"/>
      <c r="AC4183" s="115"/>
      <c r="AD4183" s="115"/>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3" t="str">
        <f t="shared" ref="C4184:C4247" si="673">LEFT(K4184,4)</f>
        <v/>
      </c>
      <c r="D4184" s="113" t="e">
        <f>VLOOKUP(C4184,Kodai_VVG!$C$4:$C$52,1,FALSE)</f>
        <v>#N/A</v>
      </c>
      <c r="E4184" s="113" t="e">
        <f>VLOOKUP(B4184,Kodai_priem!$D$4:$D$564,1,FALSE)</f>
        <v>#N/A</v>
      </c>
      <c r="F4184" s="115"/>
      <c r="G4184" s="115"/>
      <c r="H4184" s="39"/>
      <c r="I4184" s="115"/>
      <c r="J4184" s="115"/>
      <c r="K4184" s="115"/>
      <c r="L4184" s="115"/>
      <c r="M4184" s="115"/>
      <c r="N4184" s="116"/>
      <c r="O4184" s="117"/>
      <c r="P4184" s="118"/>
      <c r="Q4184" s="115"/>
      <c r="R4184" s="115"/>
      <c r="S4184" s="117" t="str">
        <f t="shared" si="668"/>
        <v>nepildyti</v>
      </c>
      <c r="T4184" s="114" t="str">
        <f t="shared" si="668"/>
        <v>nepildyti</v>
      </c>
      <c r="U4184" s="115"/>
      <c r="V4184" s="115"/>
      <c r="W4184" s="116"/>
      <c r="X4184" s="153"/>
      <c r="Y4184" s="153"/>
      <c r="Z4184" s="153"/>
      <c r="AA4184" s="115"/>
      <c r="AB4184" s="115"/>
      <c r="AC4184" s="115"/>
      <c r="AD4184" s="115"/>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VLOOKUP(B4185,Kodai_priem!$D$4:$D$564,1,FALSE)</f>
        <v>#N/A</v>
      </c>
      <c r="F4185" s="115"/>
      <c r="G4185" s="115"/>
      <c r="H4185" s="39"/>
      <c r="I4185" s="115"/>
      <c r="J4185" s="115"/>
      <c r="K4185" s="115"/>
      <c r="L4185" s="115"/>
      <c r="M4185" s="115"/>
      <c r="N4185" s="116"/>
      <c r="O4185" s="117"/>
      <c r="P4185" s="118"/>
      <c r="Q4185" s="115"/>
      <c r="R4185" s="115"/>
      <c r="S4185" s="117" t="str">
        <f t="shared" ref="S4185:T4248" si="678">IF($R4185="fizinis asmuo","užpildykite","nepildyti")</f>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VLOOKUP(B4186,Kodai_priem!$D$4:$D$564,1,FALSE)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VLOOKUP(B4187,Kodai_priem!$D$4:$D$564,1,FALSE)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VLOOKUP(B4188,Kodai_priem!$D$4:$D$564,1,FALSE)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VLOOKUP(B4189,Kodai_priem!$D$4:$D$564,1,FALSE)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VLOOKUP(B4190,Kodai_priem!$D$4:$D$564,1,FALSE)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VLOOKUP(B4191,Kodai_priem!$D$4:$D$564,1,FALSE)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VLOOKUP(B4192,Kodai_priem!$D$4:$D$564,1,FALSE)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VLOOKUP(B4193,Kodai_priem!$D$4:$D$564,1,FALSE)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VLOOKUP(B4194,Kodai_priem!$D$4:$D$564,1,FALSE)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VLOOKUP(B4195,Kodai_priem!$D$4:$D$564,1,FALSE)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VLOOKUP(B4196,Kodai_priem!$D$4:$D$564,1,FALSE)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VLOOKUP(B4197,Kodai_priem!$D$4:$D$564,1,FALSE)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VLOOKUP(B4198,Kodai_priem!$D$4:$D$564,1,FALSE)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VLOOKUP(B4199,Kodai_priem!$D$4:$D$564,1,FALSE)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VLOOKUP(B4200,Kodai_priem!$D$4:$D$564,1,FALSE)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VLOOKUP(B4201,Kodai_priem!$D$4:$D$564,1,FALSE)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VLOOKUP(B4202,Kodai_priem!$D$4:$D$564,1,FALSE)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VLOOKUP(B4203,Kodai_priem!$D$4:$D$564,1,FALSE)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VLOOKUP(B4204,Kodai_priem!$D$4:$D$564,1,FALSE)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VLOOKUP(B4205,Kodai_priem!$D$4:$D$564,1,FALSE)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VLOOKUP(B4206,Kodai_priem!$D$4:$D$564,1,FALSE)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VLOOKUP(B4207,Kodai_priem!$D$4:$D$564,1,FALSE)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VLOOKUP(B4208,Kodai_priem!$D$4:$D$564,1,FALSE)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VLOOKUP(B4209,Kodai_priem!$D$4:$D$564,1,FALSE)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VLOOKUP(B4210,Kodai_priem!$D$4:$D$564,1,FALSE)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VLOOKUP(B4211,Kodai_priem!$D$4:$D$564,1,FALSE)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VLOOKUP(B4212,Kodai_priem!$D$4:$D$564,1,FALSE)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VLOOKUP(B4213,Kodai_priem!$D$4:$D$564,1,FALSE)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VLOOKUP(B4214,Kodai_priem!$D$4:$D$564,1,FALSE)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VLOOKUP(B4215,Kodai_priem!$D$4:$D$564,1,FALSE)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VLOOKUP(B4216,Kodai_priem!$D$4:$D$564,1,FALSE)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VLOOKUP(B4217,Kodai_priem!$D$4:$D$564,1,FALSE)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VLOOKUP(B4218,Kodai_priem!$D$4:$D$564,1,FALSE)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VLOOKUP(B4219,Kodai_priem!$D$4:$D$564,1,FALSE)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VLOOKUP(B4220,Kodai_priem!$D$4:$D$564,1,FALSE)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VLOOKUP(B4221,Kodai_priem!$D$4:$D$564,1,FALSE)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VLOOKUP(B4222,Kodai_priem!$D$4:$D$564,1,FALSE)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VLOOKUP(B4223,Kodai_priem!$D$4:$D$564,1,FALSE)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VLOOKUP(B4224,Kodai_priem!$D$4:$D$564,1,FALSE)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VLOOKUP(B4225,Kodai_priem!$D$4:$D$564,1,FALSE)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VLOOKUP(B4226,Kodai_priem!$D$4:$D$564,1,FALSE)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VLOOKUP(B4227,Kodai_priem!$D$4:$D$564,1,FALSE)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VLOOKUP(B4228,Kodai_priem!$D$4:$D$564,1,FALSE)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VLOOKUP(B4229,Kodai_priem!$D$4:$D$564,1,FALSE)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VLOOKUP(B4230,Kodai_priem!$D$4:$D$564,1,FALSE)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VLOOKUP(B4231,Kodai_priem!$D$4:$D$564,1,FALSE)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VLOOKUP(B4232,Kodai_priem!$D$4:$D$564,1,FALSE)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VLOOKUP(B4233,Kodai_priem!$D$4:$D$564,1,FALSE)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3" t="str">
        <f t="shared" si="673"/>
        <v/>
      </c>
      <c r="D4234" s="113" t="e">
        <f>VLOOKUP(C4234,Kodai_VVG!$C$4:$C$52,1,FALSE)</f>
        <v>#N/A</v>
      </c>
      <c r="E4234" s="113" t="e">
        <f>VLOOKUP(B4234,Kodai_priem!$D$4:$D$564,1,FALSE)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3" t="str">
        <f t="shared" si="673"/>
        <v/>
      </c>
      <c r="D4235" s="113" t="e">
        <f>VLOOKUP(C4235,Kodai_VVG!$C$4:$C$52,1,FALSE)</f>
        <v>#N/A</v>
      </c>
      <c r="E4235" s="113" t="e">
        <f>VLOOKUP(B4235,Kodai_priem!$D$4:$D$564,1,FALSE)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3" t="str">
        <f t="shared" si="673"/>
        <v/>
      </c>
      <c r="D4236" s="113" t="e">
        <f>VLOOKUP(C4236,Kodai_VVG!$C$4:$C$52,1,FALSE)</f>
        <v>#N/A</v>
      </c>
      <c r="E4236" s="113" t="e">
        <f>VLOOKUP(B4236,Kodai_priem!$D$4:$D$564,1,FALSE)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3" t="str">
        <f t="shared" si="673"/>
        <v/>
      </c>
      <c r="D4237" s="113" t="e">
        <f>VLOOKUP(C4237,Kodai_VVG!$C$4:$C$52,1,FALSE)</f>
        <v>#N/A</v>
      </c>
      <c r="E4237" s="113" t="e">
        <f>VLOOKUP(B4237,Kodai_priem!$D$4:$D$564,1,FALSE)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3" t="str">
        <f t="shared" si="673"/>
        <v/>
      </c>
      <c r="D4238" s="113" t="e">
        <f>VLOOKUP(C4238,Kodai_VVG!$C$4:$C$52,1,FALSE)</f>
        <v>#N/A</v>
      </c>
      <c r="E4238" s="113" t="e">
        <f>VLOOKUP(B4238,Kodai_priem!$D$4:$D$564,1,FALSE)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VLOOKUP(B4239,Kodai_priem!$D$4:$D$564,1,FALSE)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VLOOKUP(B4240,Kodai_priem!$D$4:$D$564,1,FALSE)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VLOOKUP(B4241,Kodai_priem!$D$4:$D$564,1,FALSE)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VLOOKUP(B4242,Kodai_priem!$D$4:$D$564,1,FALSE)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VLOOKUP(B4243,Kodai_priem!$D$4:$D$564,1,FALSE)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3" t="str">
        <f t="shared" si="673"/>
        <v/>
      </c>
      <c r="D4244" s="113" t="e">
        <f>VLOOKUP(C4244,Kodai_VVG!$C$4:$C$52,1,FALSE)</f>
        <v>#N/A</v>
      </c>
      <c r="E4244" s="113" t="e">
        <f>VLOOKUP(B4244,Kodai_priem!$D$4:$D$564,1,FALSE)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3" t="str">
        <f t="shared" si="673"/>
        <v/>
      </c>
      <c r="D4245" s="113" t="e">
        <f>VLOOKUP(C4245,Kodai_VVG!$C$4:$C$52,1,FALSE)</f>
        <v>#N/A</v>
      </c>
      <c r="E4245" s="113" t="e">
        <f>VLOOKUP(B4245,Kodai_priem!$D$4:$D$564,1,FALSE)</f>
        <v>#N/A</v>
      </c>
      <c r="F4245" s="115"/>
      <c r="G4245" s="115"/>
      <c r="H4245" s="39"/>
      <c r="I4245" s="115"/>
      <c r="J4245" s="115"/>
      <c r="K4245" s="115"/>
      <c r="L4245" s="115"/>
      <c r="M4245" s="115"/>
      <c r="N4245" s="116"/>
      <c r="O4245" s="117"/>
      <c r="P4245" s="118"/>
      <c r="Q4245" s="115"/>
      <c r="R4245" s="115"/>
      <c r="S4245" s="117" t="str">
        <f t="shared" si="678"/>
        <v>nepildyti</v>
      </c>
      <c r="T4245" s="114" t="str">
        <f t="shared" si="678"/>
        <v>nepildyti</v>
      </c>
      <c r="U4245" s="115"/>
      <c r="V4245" s="115"/>
      <c r="W4245" s="116"/>
      <c r="X4245" s="153"/>
      <c r="Y4245" s="153"/>
      <c r="Z4245" s="153"/>
      <c r="AA4245" s="115"/>
      <c r="AB4245" s="115"/>
      <c r="AC4245" s="115"/>
      <c r="AD4245" s="115"/>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3" t="str">
        <f t="shared" si="673"/>
        <v/>
      </c>
      <c r="D4246" s="113" t="e">
        <f>VLOOKUP(C4246,Kodai_VVG!$C$4:$C$52,1,FALSE)</f>
        <v>#N/A</v>
      </c>
      <c r="E4246" s="113" t="e">
        <f>VLOOKUP(B4246,Kodai_priem!$D$4:$D$564,1,FALSE)</f>
        <v>#N/A</v>
      </c>
      <c r="F4246" s="115"/>
      <c r="G4246" s="115"/>
      <c r="H4246" s="39"/>
      <c r="I4246" s="115"/>
      <c r="J4246" s="115"/>
      <c r="K4246" s="115"/>
      <c r="L4246" s="115"/>
      <c r="M4246" s="115"/>
      <c r="N4246" s="116"/>
      <c r="O4246" s="117"/>
      <c r="P4246" s="118"/>
      <c r="Q4246" s="115"/>
      <c r="R4246" s="115"/>
      <c r="S4246" s="117" t="str">
        <f t="shared" si="678"/>
        <v>nepildyti</v>
      </c>
      <c r="T4246" s="114" t="str">
        <f t="shared" si="678"/>
        <v>nepildyti</v>
      </c>
      <c r="U4246" s="115"/>
      <c r="V4246" s="115"/>
      <c r="W4246" s="116"/>
      <c r="X4246" s="153"/>
      <c r="Y4246" s="153"/>
      <c r="Z4246" s="153"/>
      <c r="AA4246" s="115"/>
      <c r="AB4246" s="115"/>
      <c r="AC4246" s="115"/>
      <c r="AD4246" s="115"/>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3" t="str">
        <f t="shared" si="673"/>
        <v/>
      </c>
      <c r="D4247" s="113" t="e">
        <f>VLOOKUP(C4247,Kodai_VVG!$C$4:$C$52,1,FALSE)</f>
        <v>#N/A</v>
      </c>
      <c r="E4247" s="113" t="e">
        <f>VLOOKUP(B4247,Kodai_priem!$D$4:$D$564,1,FALSE)</f>
        <v>#N/A</v>
      </c>
      <c r="F4247" s="115"/>
      <c r="G4247" s="115"/>
      <c r="H4247" s="39"/>
      <c r="I4247" s="115"/>
      <c r="J4247" s="115"/>
      <c r="K4247" s="115"/>
      <c r="L4247" s="115"/>
      <c r="M4247" s="115"/>
      <c r="N4247" s="116"/>
      <c r="O4247" s="117"/>
      <c r="P4247" s="118"/>
      <c r="Q4247" s="115"/>
      <c r="R4247" s="115"/>
      <c r="S4247" s="117" t="str">
        <f t="shared" si="678"/>
        <v>nepildyti</v>
      </c>
      <c r="T4247" s="114" t="str">
        <f t="shared" si="678"/>
        <v>nepildyti</v>
      </c>
      <c r="U4247" s="115"/>
      <c r="V4247" s="115"/>
      <c r="W4247" s="116"/>
      <c r="X4247" s="153"/>
      <c r="Y4247" s="153"/>
      <c r="Z4247" s="153"/>
      <c r="AA4247" s="115"/>
      <c r="AB4247" s="115"/>
      <c r="AC4247" s="115"/>
      <c r="AD4247" s="115"/>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3" t="str">
        <f t="shared" ref="C4248:C4311" si="683">LEFT(K4248,4)</f>
        <v/>
      </c>
      <c r="D4248" s="113" t="e">
        <f>VLOOKUP(C4248,Kodai_VVG!$C$4:$C$52,1,FALSE)</f>
        <v>#N/A</v>
      </c>
      <c r="E4248" s="113" t="e">
        <f>VLOOKUP(B4248,Kodai_priem!$D$4:$D$564,1,FALSE)</f>
        <v>#N/A</v>
      </c>
      <c r="F4248" s="115"/>
      <c r="G4248" s="115"/>
      <c r="H4248" s="39"/>
      <c r="I4248" s="115"/>
      <c r="J4248" s="115"/>
      <c r="K4248" s="115"/>
      <c r="L4248" s="115"/>
      <c r="M4248" s="115"/>
      <c r="N4248" s="116"/>
      <c r="O4248" s="117"/>
      <c r="P4248" s="118"/>
      <c r="Q4248" s="115"/>
      <c r="R4248" s="115"/>
      <c r="S4248" s="117" t="str">
        <f t="shared" si="678"/>
        <v>nepildyti</v>
      </c>
      <c r="T4248" s="114" t="str">
        <f t="shared" si="678"/>
        <v>nepildyti</v>
      </c>
      <c r="U4248" s="115"/>
      <c r="V4248" s="115"/>
      <c r="W4248" s="116"/>
      <c r="X4248" s="153"/>
      <c r="Y4248" s="153"/>
      <c r="Z4248" s="153"/>
      <c r="AA4248" s="115"/>
      <c r="AB4248" s="115"/>
      <c r="AC4248" s="115"/>
      <c r="AD4248" s="115"/>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VLOOKUP(B4249,Kodai_priem!$D$4:$D$564,1,FALSE)</f>
        <v>#N/A</v>
      </c>
      <c r="F4249" s="115"/>
      <c r="G4249" s="115"/>
      <c r="H4249" s="39"/>
      <c r="I4249" s="115"/>
      <c r="J4249" s="115"/>
      <c r="K4249" s="115"/>
      <c r="L4249" s="115"/>
      <c r="M4249" s="115"/>
      <c r="N4249" s="116"/>
      <c r="O4249" s="117"/>
      <c r="P4249" s="118"/>
      <c r="Q4249" s="115"/>
      <c r="R4249" s="115"/>
      <c r="S4249" s="117" t="str">
        <f t="shared" ref="S4249:T4312" si="688">IF($R4249="fizinis asmuo","užpildykite","nepildyti")</f>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VLOOKUP(B4250,Kodai_priem!$D$4:$D$564,1,FALSE)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VLOOKUP(B4251,Kodai_priem!$D$4:$D$564,1,FALSE)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VLOOKUP(B4252,Kodai_priem!$D$4:$D$564,1,FALSE)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VLOOKUP(B4253,Kodai_priem!$D$4:$D$564,1,FALSE)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VLOOKUP(B4254,Kodai_priem!$D$4:$D$564,1,FALSE)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VLOOKUP(B4255,Kodai_priem!$D$4:$D$564,1,FALSE)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VLOOKUP(B4256,Kodai_priem!$D$4:$D$564,1,FALSE)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VLOOKUP(B4257,Kodai_priem!$D$4:$D$564,1,FALSE)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VLOOKUP(B4258,Kodai_priem!$D$4:$D$564,1,FALSE)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VLOOKUP(B4259,Kodai_priem!$D$4:$D$564,1,FALSE)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VLOOKUP(B4260,Kodai_priem!$D$4:$D$564,1,FALSE)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VLOOKUP(B4261,Kodai_priem!$D$4:$D$564,1,FALSE)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VLOOKUP(B4262,Kodai_priem!$D$4:$D$564,1,FALSE)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VLOOKUP(B4263,Kodai_priem!$D$4:$D$564,1,FALSE)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VLOOKUP(B4264,Kodai_priem!$D$4:$D$564,1,FALSE)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VLOOKUP(B4265,Kodai_priem!$D$4:$D$564,1,FALSE)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VLOOKUP(B4266,Kodai_priem!$D$4:$D$564,1,FALSE)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VLOOKUP(B4267,Kodai_priem!$D$4:$D$564,1,FALSE)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VLOOKUP(B4268,Kodai_priem!$D$4:$D$564,1,FALSE)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VLOOKUP(B4269,Kodai_priem!$D$4:$D$564,1,FALSE)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VLOOKUP(B4270,Kodai_priem!$D$4:$D$564,1,FALSE)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VLOOKUP(B4271,Kodai_priem!$D$4:$D$564,1,FALSE)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VLOOKUP(B4272,Kodai_priem!$D$4:$D$564,1,FALSE)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VLOOKUP(B4273,Kodai_priem!$D$4:$D$564,1,FALSE)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VLOOKUP(B4274,Kodai_priem!$D$4:$D$564,1,FALSE)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VLOOKUP(B4275,Kodai_priem!$D$4:$D$564,1,FALSE)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VLOOKUP(B4276,Kodai_priem!$D$4:$D$564,1,FALSE)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VLOOKUP(B4277,Kodai_priem!$D$4:$D$564,1,FALSE)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VLOOKUP(B4278,Kodai_priem!$D$4:$D$564,1,FALSE)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VLOOKUP(B4279,Kodai_priem!$D$4:$D$564,1,FALSE)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VLOOKUP(B4280,Kodai_priem!$D$4:$D$564,1,FALSE)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VLOOKUP(B4281,Kodai_priem!$D$4:$D$564,1,FALSE)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VLOOKUP(B4282,Kodai_priem!$D$4:$D$564,1,FALSE)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VLOOKUP(B4283,Kodai_priem!$D$4:$D$564,1,FALSE)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VLOOKUP(B4284,Kodai_priem!$D$4:$D$564,1,FALSE)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VLOOKUP(B4285,Kodai_priem!$D$4:$D$564,1,FALSE)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VLOOKUP(B4286,Kodai_priem!$D$4:$D$564,1,FALSE)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VLOOKUP(B4287,Kodai_priem!$D$4:$D$564,1,FALSE)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VLOOKUP(B4288,Kodai_priem!$D$4:$D$564,1,FALSE)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VLOOKUP(B4289,Kodai_priem!$D$4:$D$564,1,FALSE)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VLOOKUP(B4290,Kodai_priem!$D$4:$D$564,1,FALSE)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VLOOKUP(B4291,Kodai_priem!$D$4:$D$564,1,FALSE)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VLOOKUP(B4292,Kodai_priem!$D$4:$D$564,1,FALSE)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VLOOKUP(B4293,Kodai_priem!$D$4:$D$564,1,FALSE)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VLOOKUP(B4294,Kodai_priem!$D$4:$D$564,1,FALSE)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VLOOKUP(B4295,Kodai_priem!$D$4:$D$564,1,FALSE)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VLOOKUP(B4296,Kodai_priem!$D$4:$D$564,1,FALSE)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VLOOKUP(B4297,Kodai_priem!$D$4:$D$564,1,FALSE)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3" t="str">
        <f t="shared" si="683"/>
        <v/>
      </c>
      <c r="D4298" s="113" t="e">
        <f>VLOOKUP(C4298,Kodai_VVG!$C$4:$C$52,1,FALSE)</f>
        <v>#N/A</v>
      </c>
      <c r="E4298" s="113" t="e">
        <f>VLOOKUP(B4298,Kodai_priem!$D$4:$D$564,1,FALSE)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3" t="str">
        <f t="shared" si="683"/>
        <v/>
      </c>
      <c r="D4299" s="113" t="e">
        <f>VLOOKUP(C4299,Kodai_VVG!$C$4:$C$52,1,FALSE)</f>
        <v>#N/A</v>
      </c>
      <c r="E4299" s="113" t="e">
        <f>VLOOKUP(B4299,Kodai_priem!$D$4:$D$564,1,FALSE)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3" t="str">
        <f t="shared" si="683"/>
        <v/>
      </c>
      <c r="D4300" s="113" t="e">
        <f>VLOOKUP(C4300,Kodai_VVG!$C$4:$C$52,1,FALSE)</f>
        <v>#N/A</v>
      </c>
      <c r="E4300" s="113" t="e">
        <f>VLOOKUP(B4300,Kodai_priem!$D$4:$D$564,1,FALSE)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3" t="str">
        <f t="shared" si="683"/>
        <v/>
      </c>
      <c r="D4301" s="113" t="e">
        <f>VLOOKUP(C4301,Kodai_VVG!$C$4:$C$52,1,FALSE)</f>
        <v>#N/A</v>
      </c>
      <c r="E4301" s="113" t="e">
        <f>VLOOKUP(B4301,Kodai_priem!$D$4:$D$564,1,FALSE)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3" t="str">
        <f t="shared" si="683"/>
        <v/>
      </c>
      <c r="D4302" s="113" t="e">
        <f>VLOOKUP(C4302,Kodai_VVG!$C$4:$C$52,1,FALSE)</f>
        <v>#N/A</v>
      </c>
      <c r="E4302" s="113" t="e">
        <f>VLOOKUP(B4302,Kodai_priem!$D$4:$D$564,1,FALSE)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VLOOKUP(B4303,Kodai_priem!$D$4:$D$564,1,FALSE)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VLOOKUP(B4304,Kodai_priem!$D$4:$D$564,1,FALSE)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VLOOKUP(B4305,Kodai_priem!$D$4:$D$564,1,FALSE)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VLOOKUP(B4306,Kodai_priem!$D$4:$D$564,1,FALSE)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VLOOKUP(B4307,Kodai_priem!$D$4:$D$564,1,FALSE)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3" t="str">
        <f t="shared" si="683"/>
        <v/>
      </c>
      <c r="D4308" s="113" t="e">
        <f>VLOOKUP(C4308,Kodai_VVG!$C$4:$C$52,1,FALSE)</f>
        <v>#N/A</v>
      </c>
      <c r="E4308" s="113" t="e">
        <f>VLOOKUP(B4308,Kodai_priem!$D$4:$D$564,1,FALSE)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3" t="str">
        <f t="shared" si="683"/>
        <v/>
      </c>
      <c r="D4309" s="113" t="e">
        <f>VLOOKUP(C4309,Kodai_VVG!$C$4:$C$52,1,FALSE)</f>
        <v>#N/A</v>
      </c>
      <c r="E4309" s="113" t="e">
        <f>VLOOKUP(B4309,Kodai_priem!$D$4:$D$564,1,FALSE)</f>
        <v>#N/A</v>
      </c>
      <c r="F4309" s="115"/>
      <c r="G4309" s="115"/>
      <c r="H4309" s="39"/>
      <c r="I4309" s="115"/>
      <c r="J4309" s="115"/>
      <c r="K4309" s="115"/>
      <c r="L4309" s="115"/>
      <c r="M4309" s="115"/>
      <c r="N4309" s="116"/>
      <c r="O4309" s="117"/>
      <c r="P4309" s="118"/>
      <c r="Q4309" s="115"/>
      <c r="R4309" s="115"/>
      <c r="S4309" s="117" t="str">
        <f t="shared" si="688"/>
        <v>nepildyti</v>
      </c>
      <c r="T4309" s="114" t="str">
        <f t="shared" si="688"/>
        <v>nepildyti</v>
      </c>
      <c r="U4309" s="115"/>
      <c r="V4309" s="115"/>
      <c r="W4309" s="116"/>
      <c r="X4309" s="153"/>
      <c r="Y4309" s="153"/>
      <c r="Z4309" s="153"/>
      <c r="AA4309" s="115"/>
      <c r="AB4309" s="115"/>
      <c r="AC4309" s="115"/>
      <c r="AD4309" s="115"/>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3" t="str">
        <f t="shared" si="683"/>
        <v/>
      </c>
      <c r="D4310" s="113" t="e">
        <f>VLOOKUP(C4310,Kodai_VVG!$C$4:$C$52,1,FALSE)</f>
        <v>#N/A</v>
      </c>
      <c r="E4310" s="113" t="e">
        <f>VLOOKUP(B4310,Kodai_priem!$D$4:$D$564,1,FALSE)</f>
        <v>#N/A</v>
      </c>
      <c r="F4310" s="115"/>
      <c r="G4310" s="115"/>
      <c r="H4310" s="39"/>
      <c r="I4310" s="115"/>
      <c r="J4310" s="115"/>
      <c r="K4310" s="115"/>
      <c r="L4310" s="115"/>
      <c r="M4310" s="115"/>
      <c r="N4310" s="116"/>
      <c r="O4310" s="117"/>
      <c r="P4310" s="118"/>
      <c r="Q4310" s="115"/>
      <c r="R4310" s="115"/>
      <c r="S4310" s="117" t="str">
        <f t="shared" si="688"/>
        <v>nepildyti</v>
      </c>
      <c r="T4310" s="114" t="str">
        <f t="shared" si="688"/>
        <v>nepildyti</v>
      </c>
      <c r="U4310" s="115"/>
      <c r="V4310" s="115"/>
      <c r="W4310" s="116"/>
      <c r="X4310" s="153"/>
      <c r="Y4310" s="153"/>
      <c r="Z4310" s="153"/>
      <c r="AA4310" s="115"/>
      <c r="AB4310" s="115"/>
      <c r="AC4310" s="115"/>
      <c r="AD4310" s="115"/>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3" t="str">
        <f t="shared" si="683"/>
        <v/>
      </c>
      <c r="D4311" s="113" t="e">
        <f>VLOOKUP(C4311,Kodai_VVG!$C$4:$C$52,1,FALSE)</f>
        <v>#N/A</v>
      </c>
      <c r="E4311" s="113" t="e">
        <f>VLOOKUP(B4311,Kodai_priem!$D$4:$D$564,1,FALSE)</f>
        <v>#N/A</v>
      </c>
      <c r="F4311" s="115"/>
      <c r="G4311" s="115"/>
      <c r="H4311" s="39"/>
      <c r="I4311" s="115"/>
      <c r="J4311" s="115"/>
      <c r="K4311" s="115"/>
      <c r="L4311" s="115"/>
      <c r="M4311" s="115"/>
      <c r="N4311" s="116"/>
      <c r="O4311" s="117"/>
      <c r="P4311" s="118"/>
      <c r="Q4311" s="115"/>
      <c r="R4311" s="115"/>
      <c r="S4311" s="117" t="str">
        <f t="shared" si="688"/>
        <v>nepildyti</v>
      </c>
      <c r="T4311" s="114" t="str">
        <f t="shared" si="688"/>
        <v>nepildyti</v>
      </c>
      <c r="U4311" s="115"/>
      <c r="V4311" s="115"/>
      <c r="W4311" s="116"/>
      <c r="X4311" s="153"/>
      <c r="Y4311" s="153"/>
      <c r="Z4311" s="153"/>
      <c r="AA4311" s="115"/>
      <c r="AB4311" s="115"/>
      <c r="AC4311" s="115"/>
      <c r="AD4311" s="115"/>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3" t="str">
        <f t="shared" ref="C4312:C4375" si="693">LEFT(K4312,4)</f>
        <v/>
      </c>
      <c r="D4312" s="113" t="e">
        <f>VLOOKUP(C4312,Kodai_VVG!$C$4:$C$52,1,FALSE)</f>
        <v>#N/A</v>
      </c>
      <c r="E4312" s="113" t="e">
        <f>VLOOKUP(B4312,Kodai_priem!$D$4:$D$564,1,FALSE)</f>
        <v>#N/A</v>
      </c>
      <c r="F4312" s="115"/>
      <c r="G4312" s="115"/>
      <c r="H4312" s="39"/>
      <c r="I4312" s="115"/>
      <c r="J4312" s="115"/>
      <c r="K4312" s="115"/>
      <c r="L4312" s="115"/>
      <c r="M4312" s="115"/>
      <c r="N4312" s="116"/>
      <c r="O4312" s="117"/>
      <c r="P4312" s="118"/>
      <c r="Q4312" s="115"/>
      <c r="R4312" s="115"/>
      <c r="S4312" s="117" t="str">
        <f t="shared" si="688"/>
        <v>nepildyti</v>
      </c>
      <c r="T4312" s="114" t="str">
        <f t="shared" si="688"/>
        <v>nepildyti</v>
      </c>
      <c r="U4312" s="115"/>
      <c r="V4312" s="115"/>
      <c r="W4312" s="116"/>
      <c r="X4312" s="153"/>
      <c r="Y4312" s="153"/>
      <c r="Z4312" s="153"/>
      <c r="AA4312" s="115"/>
      <c r="AB4312" s="115"/>
      <c r="AC4312" s="115"/>
      <c r="AD4312" s="115"/>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VLOOKUP(B4313,Kodai_priem!$D$4:$D$564,1,FALSE)</f>
        <v>#N/A</v>
      </c>
      <c r="F4313" s="115"/>
      <c r="G4313" s="115"/>
      <c r="H4313" s="39"/>
      <c r="I4313" s="115"/>
      <c r="J4313" s="115"/>
      <c r="K4313" s="115"/>
      <c r="L4313" s="115"/>
      <c r="M4313" s="115"/>
      <c r="N4313" s="116"/>
      <c r="O4313" s="117"/>
      <c r="P4313" s="118"/>
      <c r="Q4313" s="115"/>
      <c r="R4313" s="115"/>
      <c r="S4313" s="117" t="str">
        <f t="shared" ref="S4313:T4376" si="698">IF($R4313="fizinis asmuo","užpildykite","nepildyti")</f>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VLOOKUP(B4314,Kodai_priem!$D$4:$D$564,1,FALSE)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VLOOKUP(B4315,Kodai_priem!$D$4:$D$564,1,FALSE)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VLOOKUP(B4316,Kodai_priem!$D$4:$D$564,1,FALSE)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VLOOKUP(B4317,Kodai_priem!$D$4:$D$564,1,FALSE)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VLOOKUP(B4318,Kodai_priem!$D$4:$D$564,1,FALSE)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VLOOKUP(B4319,Kodai_priem!$D$4:$D$564,1,FALSE)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VLOOKUP(B4320,Kodai_priem!$D$4:$D$564,1,FALSE)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VLOOKUP(B4321,Kodai_priem!$D$4:$D$564,1,FALSE)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VLOOKUP(B4322,Kodai_priem!$D$4:$D$564,1,FALSE)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VLOOKUP(B4323,Kodai_priem!$D$4:$D$564,1,FALSE)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VLOOKUP(B4324,Kodai_priem!$D$4:$D$564,1,FALSE)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VLOOKUP(B4325,Kodai_priem!$D$4:$D$564,1,FALSE)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VLOOKUP(B4326,Kodai_priem!$D$4:$D$564,1,FALSE)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VLOOKUP(B4327,Kodai_priem!$D$4:$D$564,1,FALSE)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VLOOKUP(B4328,Kodai_priem!$D$4:$D$564,1,FALSE)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VLOOKUP(B4329,Kodai_priem!$D$4:$D$564,1,FALSE)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VLOOKUP(B4330,Kodai_priem!$D$4:$D$564,1,FALSE)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VLOOKUP(B4331,Kodai_priem!$D$4:$D$564,1,FALSE)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VLOOKUP(B4332,Kodai_priem!$D$4:$D$564,1,FALSE)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VLOOKUP(B4333,Kodai_priem!$D$4:$D$564,1,FALSE)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VLOOKUP(B4334,Kodai_priem!$D$4:$D$564,1,FALSE)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VLOOKUP(B4335,Kodai_priem!$D$4:$D$564,1,FALSE)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VLOOKUP(B4336,Kodai_priem!$D$4:$D$564,1,FALSE)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VLOOKUP(B4337,Kodai_priem!$D$4:$D$564,1,FALSE)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VLOOKUP(B4338,Kodai_priem!$D$4:$D$564,1,FALSE)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VLOOKUP(B4339,Kodai_priem!$D$4:$D$564,1,FALSE)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VLOOKUP(B4340,Kodai_priem!$D$4:$D$564,1,FALSE)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VLOOKUP(B4341,Kodai_priem!$D$4:$D$564,1,FALSE)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VLOOKUP(B4342,Kodai_priem!$D$4:$D$564,1,FALSE)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VLOOKUP(B4343,Kodai_priem!$D$4:$D$564,1,FALSE)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VLOOKUP(B4344,Kodai_priem!$D$4:$D$564,1,FALSE)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VLOOKUP(B4345,Kodai_priem!$D$4:$D$564,1,FALSE)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VLOOKUP(B4346,Kodai_priem!$D$4:$D$564,1,FALSE)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VLOOKUP(B4347,Kodai_priem!$D$4:$D$564,1,FALSE)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VLOOKUP(B4348,Kodai_priem!$D$4:$D$564,1,FALSE)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VLOOKUP(B4349,Kodai_priem!$D$4:$D$564,1,FALSE)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VLOOKUP(B4350,Kodai_priem!$D$4:$D$564,1,FALSE)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VLOOKUP(B4351,Kodai_priem!$D$4:$D$564,1,FALSE)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VLOOKUP(B4352,Kodai_priem!$D$4:$D$564,1,FALSE)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VLOOKUP(B4353,Kodai_priem!$D$4:$D$564,1,FALSE)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VLOOKUP(B4354,Kodai_priem!$D$4:$D$564,1,FALSE)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VLOOKUP(B4355,Kodai_priem!$D$4:$D$564,1,FALSE)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VLOOKUP(B4356,Kodai_priem!$D$4:$D$564,1,FALSE)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VLOOKUP(B4357,Kodai_priem!$D$4:$D$564,1,FALSE)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VLOOKUP(B4358,Kodai_priem!$D$4:$D$564,1,FALSE)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VLOOKUP(B4359,Kodai_priem!$D$4:$D$564,1,FALSE)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VLOOKUP(B4360,Kodai_priem!$D$4:$D$564,1,FALSE)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VLOOKUP(B4361,Kodai_priem!$D$4:$D$564,1,FALSE)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3" t="str">
        <f t="shared" si="693"/>
        <v/>
      </c>
      <c r="D4362" s="113" t="e">
        <f>VLOOKUP(C4362,Kodai_VVG!$C$4:$C$52,1,FALSE)</f>
        <v>#N/A</v>
      </c>
      <c r="E4362" s="113" t="e">
        <f>VLOOKUP(B4362,Kodai_priem!$D$4:$D$564,1,FALSE)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3" t="str">
        <f t="shared" si="693"/>
        <v/>
      </c>
      <c r="D4363" s="113" t="e">
        <f>VLOOKUP(C4363,Kodai_VVG!$C$4:$C$52,1,FALSE)</f>
        <v>#N/A</v>
      </c>
      <c r="E4363" s="113" t="e">
        <f>VLOOKUP(B4363,Kodai_priem!$D$4:$D$564,1,FALSE)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3" t="str">
        <f t="shared" si="693"/>
        <v/>
      </c>
      <c r="D4364" s="113" t="e">
        <f>VLOOKUP(C4364,Kodai_VVG!$C$4:$C$52,1,FALSE)</f>
        <v>#N/A</v>
      </c>
      <c r="E4364" s="113" t="e">
        <f>VLOOKUP(B4364,Kodai_priem!$D$4:$D$564,1,FALSE)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3" t="str">
        <f t="shared" si="693"/>
        <v/>
      </c>
      <c r="D4365" s="113" t="e">
        <f>VLOOKUP(C4365,Kodai_VVG!$C$4:$C$52,1,FALSE)</f>
        <v>#N/A</v>
      </c>
      <c r="E4365" s="113" t="e">
        <f>VLOOKUP(B4365,Kodai_priem!$D$4:$D$564,1,FALSE)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3" t="str">
        <f t="shared" si="693"/>
        <v/>
      </c>
      <c r="D4366" s="113" t="e">
        <f>VLOOKUP(C4366,Kodai_VVG!$C$4:$C$52,1,FALSE)</f>
        <v>#N/A</v>
      </c>
      <c r="E4366" s="113" t="e">
        <f>VLOOKUP(B4366,Kodai_priem!$D$4:$D$564,1,FALSE)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VLOOKUP(B4367,Kodai_priem!$D$4:$D$564,1,FALSE)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VLOOKUP(B4368,Kodai_priem!$D$4:$D$564,1,FALSE)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VLOOKUP(B4369,Kodai_priem!$D$4:$D$564,1,FALSE)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VLOOKUP(B4370,Kodai_priem!$D$4:$D$564,1,FALSE)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VLOOKUP(B4371,Kodai_priem!$D$4:$D$564,1,FALSE)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3" t="str">
        <f t="shared" si="693"/>
        <v/>
      </c>
      <c r="D4372" s="113" t="e">
        <f>VLOOKUP(C4372,Kodai_VVG!$C$4:$C$52,1,FALSE)</f>
        <v>#N/A</v>
      </c>
      <c r="E4372" s="113" t="e">
        <f>VLOOKUP(B4372,Kodai_priem!$D$4:$D$564,1,FALSE)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3" t="str">
        <f t="shared" si="693"/>
        <v/>
      </c>
      <c r="D4373" s="113" t="e">
        <f>VLOOKUP(C4373,Kodai_VVG!$C$4:$C$52,1,FALSE)</f>
        <v>#N/A</v>
      </c>
      <c r="E4373" s="113" t="e">
        <f>VLOOKUP(B4373,Kodai_priem!$D$4:$D$564,1,FALSE)</f>
        <v>#N/A</v>
      </c>
      <c r="F4373" s="115"/>
      <c r="G4373" s="115"/>
      <c r="H4373" s="39"/>
      <c r="I4373" s="115"/>
      <c r="J4373" s="115"/>
      <c r="K4373" s="115"/>
      <c r="L4373" s="115"/>
      <c r="M4373" s="115"/>
      <c r="N4373" s="116"/>
      <c r="O4373" s="117"/>
      <c r="P4373" s="118"/>
      <c r="Q4373" s="115"/>
      <c r="R4373" s="115"/>
      <c r="S4373" s="117" t="str">
        <f t="shared" si="698"/>
        <v>nepildyti</v>
      </c>
      <c r="T4373" s="114" t="str">
        <f t="shared" si="698"/>
        <v>nepildyti</v>
      </c>
      <c r="U4373" s="115"/>
      <c r="V4373" s="115"/>
      <c r="W4373" s="116"/>
      <c r="X4373" s="153"/>
      <c r="Y4373" s="153"/>
      <c r="Z4373" s="153"/>
      <c r="AA4373" s="115"/>
      <c r="AB4373" s="115"/>
      <c r="AC4373" s="115"/>
      <c r="AD4373" s="115"/>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3" t="str">
        <f t="shared" si="693"/>
        <v/>
      </c>
      <c r="D4374" s="113" t="e">
        <f>VLOOKUP(C4374,Kodai_VVG!$C$4:$C$52,1,FALSE)</f>
        <v>#N/A</v>
      </c>
      <c r="E4374" s="113" t="e">
        <f>VLOOKUP(B4374,Kodai_priem!$D$4:$D$564,1,FALSE)</f>
        <v>#N/A</v>
      </c>
      <c r="F4374" s="115"/>
      <c r="G4374" s="115"/>
      <c r="H4374" s="39"/>
      <c r="I4374" s="115"/>
      <c r="J4374" s="115"/>
      <c r="K4374" s="115"/>
      <c r="L4374" s="115"/>
      <c r="M4374" s="115"/>
      <c r="N4374" s="116"/>
      <c r="O4374" s="117"/>
      <c r="P4374" s="118"/>
      <c r="Q4374" s="115"/>
      <c r="R4374" s="115"/>
      <c r="S4374" s="117" t="str">
        <f t="shared" si="698"/>
        <v>nepildyti</v>
      </c>
      <c r="T4374" s="114" t="str">
        <f t="shared" si="698"/>
        <v>nepildyti</v>
      </c>
      <c r="U4374" s="115"/>
      <c r="V4374" s="115"/>
      <c r="W4374" s="116"/>
      <c r="X4374" s="153"/>
      <c r="Y4374" s="153"/>
      <c r="Z4374" s="153"/>
      <c r="AA4374" s="115"/>
      <c r="AB4374" s="115"/>
      <c r="AC4374" s="115"/>
      <c r="AD4374" s="115"/>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3" t="str">
        <f t="shared" si="693"/>
        <v/>
      </c>
      <c r="D4375" s="113" t="e">
        <f>VLOOKUP(C4375,Kodai_VVG!$C$4:$C$52,1,FALSE)</f>
        <v>#N/A</v>
      </c>
      <c r="E4375" s="113" t="e">
        <f>VLOOKUP(B4375,Kodai_priem!$D$4:$D$564,1,FALSE)</f>
        <v>#N/A</v>
      </c>
      <c r="F4375" s="115"/>
      <c r="G4375" s="115"/>
      <c r="H4375" s="39"/>
      <c r="I4375" s="115"/>
      <c r="J4375" s="115"/>
      <c r="K4375" s="115"/>
      <c r="L4375" s="115"/>
      <c r="M4375" s="115"/>
      <c r="N4375" s="116"/>
      <c r="O4375" s="117"/>
      <c r="P4375" s="118"/>
      <c r="Q4375" s="115"/>
      <c r="R4375" s="115"/>
      <c r="S4375" s="117" t="str">
        <f t="shared" si="698"/>
        <v>nepildyti</v>
      </c>
      <c r="T4375" s="114" t="str">
        <f t="shared" si="698"/>
        <v>nepildyti</v>
      </c>
      <c r="U4375" s="115"/>
      <c r="V4375" s="115"/>
      <c r="W4375" s="116"/>
      <c r="X4375" s="153"/>
      <c r="Y4375" s="153"/>
      <c r="Z4375" s="153"/>
      <c r="AA4375" s="115"/>
      <c r="AB4375" s="115"/>
      <c r="AC4375" s="115"/>
      <c r="AD4375" s="115"/>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3" t="str">
        <f t="shared" ref="C4376:C4439" si="703">LEFT(K4376,4)</f>
        <v/>
      </c>
      <c r="D4376" s="113" t="e">
        <f>VLOOKUP(C4376,Kodai_VVG!$C$4:$C$52,1,FALSE)</f>
        <v>#N/A</v>
      </c>
      <c r="E4376" s="113" t="e">
        <f>VLOOKUP(B4376,Kodai_priem!$D$4:$D$564,1,FALSE)</f>
        <v>#N/A</v>
      </c>
      <c r="F4376" s="115"/>
      <c r="G4376" s="115"/>
      <c r="H4376" s="39"/>
      <c r="I4376" s="115"/>
      <c r="J4376" s="115"/>
      <c r="K4376" s="115"/>
      <c r="L4376" s="115"/>
      <c r="M4376" s="115"/>
      <c r="N4376" s="116"/>
      <c r="O4376" s="117"/>
      <c r="P4376" s="118"/>
      <c r="Q4376" s="115"/>
      <c r="R4376" s="115"/>
      <c r="S4376" s="117" t="str">
        <f t="shared" si="698"/>
        <v>nepildyti</v>
      </c>
      <c r="T4376" s="114" t="str">
        <f t="shared" si="698"/>
        <v>nepildyti</v>
      </c>
      <c r="U4376" s="115"/>
      <c r="V4376" s="115"/>
      <c r="W4376" s="116"/>
      <c r="X4376" s="153"/>
      <c r="Y4376" s="153"/>
      <c r="Z4376" s="153"/>
      <c r="AA4376" s="115"/>
      <c r="AB4376" s="115"/>
      <c r="AC4376" s="115"/>
      <c r="AD4376" s="115"/>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VLOOKUP(B4377,Kodai_priem!$D$4:$D$564,1,FALSE)</f>
        <v>#N/A</v>
      </c>
      <c r="F4377" s="115"/>
      <c r="G4377" s="115"/>
      <c r="H4377" s="39"/>
      <c r="I4377" s="115"/>
      <c r="J4377" s="115"/>
      <c r="K4377" s="115"/>
      <c r="L4377" s="115"/>
      <c r="M4377" s="115"/>
      <c r="N4377" s="116"/>
      <c r="O4377" s="117"/>
      <c r="P4377" s="118"/>
      <c r="Q4377" s="115"/>
      <c r="R4377" s="115"/>
      <c r="S4377" s="117" t="str">
        <f t="shared" ref="S4377:T4440" si="708">IF($R4377="fizinis asmuo","užpildykite","nepildyti")</f>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VLOOKUP(B4378,Kodai_priem!$D$4:$D$564,1,FALSE)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VLOOKUP(B4379,Kodai_priem!$D$4:$D$564,1,FALSE)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VLOOKUP(B4380,Kodai_priem!$D$4:$D$564,1,FALSE)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VLOOKUP(B4381,Kodai_priem!$D$4:$D$564,1,FALSE)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VLOOKUP(B4382,Kodai_priem!$D$4:$D$564,1,FALSE)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VLOOKUP(B4383,Kodai_priem!$D$4:$D$564,1,FALSE)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VLOOKUP(B4384,Kodai_priem!$D$4:$D$564,1,FALSE)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VLOOKUP(B4385,Kodai_priem!$D$4:$D$564,1,FALSE)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VLOOKUP(B4386,Kodai_priem!$D$4:$D$564,1,FALSE)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VLOOKUP(B4387,Kodai_priem!$D$4:$D$564,1,FALSE)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VLOOKUP(B4388,Kodai_priem!$D$4:$D$564,1,FALSE)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VLOOKUP(B4389,Kodai_priem!$D$4:$D$564,1,FALSE)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VLOOKUP(B4390,Kodai_priem!$D$4:$D$564,1,FALSE)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VLOOKUP(B4391,Kodai_priem!$D$4:$D$564,1,FALSE)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VLOOKUP(B4392,Kodai_priem!$D$4:$D$564,1,FALSE)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VLOOKUP(B4393,Kodai_priem!$D$4:$D$564,1,FALSE)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VLOOKUP(B4394,Kodai_priem!$D$4:$D$564,1,FALSE)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VLOOKUP(B4395,Kodai_priem!$D$4:$D$564,1,FALSE)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VLOOKUP(B4396,Kodai_priem!$D$4:$D$564,1,FALSE)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VLOOKUP(B4397,Kodai_priem!$D$4:$D$564,1,FALSE)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VLOOKUP(B4398,Kodai_priem!$D$4:$D$564,1,FALSE)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VLOOKUP(B4399,Kodai_priem!$D$4:$D$564,1,FALSE)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VLOOKUP(B4400,Kodai_priem!$D$4:$D$564,1,FALSE)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VLOOKUP(B4401,Kodai_priem!$D$4:$D$564,1,FALSE)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VLOOKUP(B4402,Kodai_priem!$D$4:$D$564,1,FALSE)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VLOOKUP(B4403,Kodai_priem!$D$4:$D$564,1,FALSE)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VLOOKUP(B4404,Kodai_priem!$D$4:$D$564,1,FALSE)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VLOOKUP(B4405,Kodai_priem!$D$4:$D$564,1,FALSE)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VLOOKUP(B4406,Kodai_priem!$D$4:$D$564,1,FALSE)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VLOOKUP(B4407,Kodai_priem!$D$4:$D$564,1,FALSE)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VLOOKUP(B4408,Kodai_priem!$D$4:$D$564,1,FALSE)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VLOOKUP(B4409,Kodai_priem!$D$4:$D$564,1,FALSE)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VLOOKUP(B4410,Kodai_priem!$D$4:$D$564,1,FALSE)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VLOOKUP(B4411,Kodai_priem!$D$4:$D$564,1,FALSE)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VLOOKUP(B4412,Kodai_priem!$D$4:$D$564,1,FALSE)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VLOOKUP(B4413,Kodai_priem!$D$4:$D$564,1,FALSE)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VLOOKUP(B4414,Kodai_priem!$D$4:$D$564,1,FALSE)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VLOOKUP(B4415,Kodai_priem!$D$4:$D$564,1,FALSE)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VLOOKUP(B4416,Kodai_priem!$D$4:$D$564,1,FALSE)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VLOOKUP(B4417,Kodai_priem!$D$4:$D$564,1,FALSE)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VLOOKUP(B4418,Kodai_priem!$D$4:$D$564,1,FALSE)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VLOOKUP(B4419,Kodai_priem!$D$4:$D$564,1,FALSE)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VLOOKUP(B4420,Kodai_priem!$D$4:$D$564,1,FALSE)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VLOOKUP(B4421,Kodai_priem!$D$4:$D$564,1,FALSE)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VLOOKUP(B4422,Kodai_priem!$D$4:$D$564,1,FALSE)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VLOOKUP(B4423,Kodai_priem!$D$4:$D$564,1,FALSE)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VLOOKUP(B4424,Kodai_priem!$D$4:$D$564,1,FALSE)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VLOOKUP(B4425,Kodai_priem!$D$4:$D$564,1,FALSE)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3" t="str">
        <f t="shared" si="703"/>
        <v/>
      </c>
      <c r="D4426" s="113" t="e">
        <f>VLOOKUP(C4426,Kodai_VVG!$C$4:$C$52,1,FALSE)</f>
        <v>#N/A</v>
      </c>
      <c r="E4426" s="113" t="e">
        <f>VLOOKUP(B4426,Kodai_priem!$D$4:$D$564,1,FALSE)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3" t="str">
        <f t="shared" si="703"/>
        <v/>
      </c>
      <c r="D4427" s="113" t="e">
        <f>VLOOKUP(C4427,Kodai_VVG!$C$4:$C$52,1,FALSE)</f>
        <v>#N/A</v>
      </c>
      <c r="E4427" s="113" t="e">
        <f>VLOOKUP(B4427,Kodai_priem!$D$4:$D$564,1,FALSE)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3" t="str">
        <f t="shared" si="703"/>
        <v/>
      </c>
      <c r="D4428" s="113" t="e">
        <f>VLOOKUP(C4428,Kodai_VVG!$C$4:$C$52,1,FALSE)</f>
        <v>#N/A</v>
      </c>
      <c r="E4428" s="113" t="e">
        <f>VLOOKUP(B4428,Kodai_priem!$D$4:$D$564,1,FALSE)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3" t="str">
        <f t="shared" si="703"/>
        <v/>
      </c>
      <c r="D4429" s="113" t="e">
        <f>VLOOKUP(C4429,Kodai_VVG!$C$4:$C$52,1,FALSE)</f>
        <v>#N/A</v>
      </c>
      <c r="E4429" s="113" t="e">
        <f>VLOOKUP(B4429,Kodai_priem!$D$4:$D$564,1,FALSE)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3" t="str">
        <f t="shared" si="703"/>
        <v/>
      </c>
      <c r="D4430" s="113" t="e">
        <f>VLOOKUP(C4430,Kodai_VVG!$C$4:$C$52,1,FALSE)</f>
        <v>#N/A</v>
      </c>
      <c r="E4430" s="113" t="e">
        <f>VLOOKUP(B4430,Kodai_priem!$D$4:$D$564,1,FALSE)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VLOOKUP(B4431,Kodai_priem!$D$4:$D$564,1,FALSE)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VLOOKUP(B4432,Kodai_priem!$D$4:$D$564,1,FALSE)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VLOOKUP(B4433,Kodai_priem!$D$4:$D$564,1,FALSE)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VLOOKUP(B4434,Kodai_priem!$D$4:$D$564,1,FALSE)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VLOOKUP(B4435,Kodai_priem!$D$4:$D$564,1,FALSE)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3" t="str">
        <f t="shared" si="703"/>
        <v/>
      </c>
      <c r="D4436" s="113" t="e">
        <f>VLOOKUP(C4436,Kodai_VVG!$C$4:$C$52,1,FALSE)</f>
        <v>#N/A</v>
      </c>
      <c r="E4436" s="113" t="e">
        <f>VLOOKUP(B4436,Kodai_priem!$D$4:$D$564,1,FALSE)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3" t="str">
        <f t="shared" si="703"/>
        <v/>
      </c>
      <c r="D4437" s="113" t="e">
        <f>VLOOKUP(C4437,Kodai_VVG!$C$4:$C$52,1,FALSE)</f>
        <v>#N/A</v>
      </c>
      <c r="E4437" s="113" t="e">
        <f>VLOOKUP(B4437,Kodai_priem!$D$4:$D$564,1,FALSE)</f>
        <v>#N/A</v>
      </c>
      <c r="F4437" s="115"/>
      <c r="G4437" s="115"/>
      <c r="H4437" s="39"/>
      <c r="I4437" s="115"/>
      <c r="J4437" s="115"/>
      <c r="K4437" s="115"/>
      <c r="L4437" s="115"/>
      <c r="M4437" s="115"/>
      <c r="N4437" s="116"/>
      <c r="O4437" s="117"/>
      <c r="P4437" s="118"/>
      <c r="Q4437" s="115"/>
      <c r="R4437" s="115"/>
      <c r="S4437" s="117" t="str">
        <f t="shared" si="708"/>
        <v>nepildyti</v>
      </c>
      <c r="T4437" s="114" t="str">
        <f t="shared" si="708"/>
        <v>nepildyti</v>
      </c>
      <c r="U4437" s="115"/>
      <c r="V4437" s="115"/>
      <c r="W4437" s="116"/>
      <c r="X4437" s="153"/>
      <c r="Y4437" s="153"/>
      <c r="Z4437" s="153"/>
      <c r="AA4437" s="115"/>
      <c r="AB4437" s="115"/>
      <c r="AC4437" s="115"/>
      <c r="AD4437" s="115"/>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3" t="str">
        <f t="shared" si="703"/>
        <v/>
      </c>
      <c r="D4438" s="113" t="e">
        <f>VLOOKUP(C4438,Kodai_VVG!$C$4:$C$52,1,FALSE)</f>
        <v>#N/A</v>
      </c>
      <c r="E4438" s="113" t="e">
        <f>VLOOKUP(B4438,Kodai_priem!$D$4:$D$564,1,FALSE)</f>
        <v>#N/A</v>
      </c>
      <c r="F4438" s="115"/>
      <c r="G4438" s="115"/>
      <c r="H4438" s="39"/>
      <c r="I4438" s="115"/>
      <c r="J4438" s="115"/>
      <c r="K4438" s="115"/>
      <c r="L4438" s="115"/>
      <c r="M4438" s="115"/>
      <c r="N4438" s="116"/>
      <c r="O4438" s="117"/>
      <c r="P4438" s="118"/>
      <c r="Q4438" s="115"/>
      <c r="R4438" s="115"/>
      <c r="S4438" s="117" t="str">
        <f t="shared" si="708"/>
        <v>nepildyti</v>
      </c>
      <c r="T4438" s="114" t="str">
        <f t="shared" si="708"/>
        <v>nepildyti</v>
      </c>
      <c r="U4438" s="115"/>
      <c r="V4438" s="115"/>
      <c r="W4438" s="116"/>
      <c r="X4438" s="153"/>
      <c r="Y4438" s="153"/>
      <c r="Z4438" s="153"/>
      <c r="AA4438" s="115"/>
      <c r="AB4438" s="115"/>
      <c r="AC4438" s="115"/>
      <c r="AD4438" s="115"/>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3" t="str">
        <f t="shared" si="703"/>
        <v/>
      </c>
      <c r="D4439" s="113" t="e">
        <f>VLOOKUP(C4439,Kodai_VVG!$C$4:$C$52,1,FALSE)</f>
        <v>#N/A</v>
      </c>
      <c r="E4439" s="113" t="e">
        <f>VLOOKUP(B4439,Kodai_priem!$D$4:$D$564,1,FALSE)</f>
        <v>#N/A</v>
      </c>
      <c r="F4439" s="115"/>
      <c r="G4439" s="115"/>
      <c r="H4439" s="39"/>
      <c r="I4439" s="115"/>
      <c r="J4439" s="115"/>
      <c r="K4439" s="115"/>
      <c r="L4439" s="115"/>
      <c r="M4439" s="115"/>
      <c r="N4439" s="116"/>
      <c r="O4439" s="117"/>
      <c r="P4439" s="118"/>
      <c r="Q4439" s="115"/>
      <c r="R4439" s="115"/>
      <c r="S4439" s="117" t="str">
        <f t="shared" si="708"/>
        <v>nepildyti</v>
      </c>
      <c r="T4439" s="114" t="str">
        <f t="shared" si="708"/>
        <v>nepildyti</v>
      </c>
      <c r="U4439" s="115"/>
      <c r="V4439" s="115"/>
      <c r="W4439" s="116"/>
      <c r="X4439" s="153"/>
      <c r="Y4439" s="153"/>
      <c r="Z4439" s="153"/>
      <c r="AA4439" s="115"/>
      <c r="AB4439" s="115"/>
      <c r="AC4439" s="115"/>
      <c r="AD4439" s="115"/>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3" t="str">
        <f t="shared" ref="C4440:C4503" si="713">LEFT(K4440,4)</f>
        <v/>
      </c>
      <c r="D4440" s="113" t="e">
        <f>VLOOKUP(C4440,Kodai_VVG!$C$4:$C$52,1,FALSE)</f>
        <v>#N/A</v>
      </c>
      <c r="E4440" s="113" t="e">
        <f>VLOOKUP(B4440,Kodai_priem!$D$4:$D$564,1,FALSE)</f>
        <v>#N/A</v>
      </c>
      <c r="F4440" s="115"/>
      <c r="G4440" s="115"/>
      <c r="H4440" s="39"/>
      <c r="I4440" s="115"/>
      <c r="J4440" s="115"/>
      <c r="K4440" s="115"/>
      <c r="L4440" s="115"/>
      <c r="M4440" s="115"/>
      <c r="N4440" s="116"/>
      <c r="O4440" s="117"/>
      <c r="P4440" s="118"/>
      <c r="Q4440" s="115"/>
      <c r="R4440" s="115"/>
      <c r="S4440" s="117" t="str">
        <f t="shared" si="708"/>
        <v>nepildyti</v>
      </c>
      <c r="T4440" s="114" t="str">
        <f t="shared" si="708"/>
        <v>nepildyti</v>
      </c>
      <c r="U4440" s="115"/>
      <c r="V4440" s="115"/>
      <c r="W4440" s="116"/>
      <c r="X4440" s="153"/>
      <c r="Y4440" s="153"/>
      <c r="Z4440" s="153"/>
      <c r="AA4440" s="115"/>
      <c r="AB4440" s="115"/>
      <c r="AC4440" s="115"/>
      <c r="AD4440" s="115"/>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VLOOKUP(B4441,Kodai_priem!$D$4:$D$564,1,FALSE)</f>
        <v>#N/A</v>
      </c>
      <c r="F4441" s="115"/>
      <c r="G4441" s="115"/>
      <c r="H4441" s="39"/>
      <c r="I4441" s="115"/>
      <c r="J4441" s="115"/>
      <c r="K4441" s="115"/>
      <c r="L4441" s="115"/>
      <c r="M4441" s="115"/>
      <c r="N4441" s="116"/>
      <c r="O4441" s="117"/>
      <c r="P4441" s="118"/>
      <c r="Q4441" s="115"/>
      <c r="R4441" s="115"/>
      <c r="S4441" s="117" t="str">
        <f t="shared" ref="S4441:T4504" si="718">IF($R4441="fizinis asmuo","užpildykite","nepildyti")</f>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VLOOKUP(B4442,Kodai_priem!$D$4:$D$564,1,FALSE)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VLOOKUP(B4443,Kodai_priem!$D$4:$D$564,1,FALSE)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VLOOKUP(B4444,Kodai_priem!$D$4:$D$564,1,FALSE)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VLOOKUP(B4445,Kodai_priem!$D$4:$D$564,1,FALSE)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VLOOKUP(B4446,Kodai_priem!$D$4:$D$564,1,FALSE)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VLOOKUP(B4447,Kodai_priem!$D$4:$D$564,1,FALSE)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VLOOKUP(B4448,Kodai_priem!$D$4:$D$564,1,FALSE)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VLOOKUP(B4449,Kodai_priem!$D$4:$D$564,1,FALSE)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VLOOKUP(B4450,Kodai_priem!$D$4:$D$564,1,FALSE)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VLOOKUP(B4451,Kodai_priem!$D$4:$D$564,1,FALSE)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VLOOKUP(B4452,Kodai_priem!$D$4:$D$564,1,FALSE)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VLOOKUP(B4453,Kodai_priem!$D$4:$D$564,1,FALSE)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VLOOKUP(B4454,Kodai_priem!$D$4:$D$564,1,FALSE)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VLOOKUP(B4455,Kodai_priem!$D$4:$D$564,1,FALSE)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VLOOKUP(B4456,Kodai_priem!$D$4:$D$564,1,FALSE)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VLOOKUP(B4457,Kodai_priem!$D$4:$D$564,1,FALSE)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VLOOKUP(B4458,Kodai_priem!$D$4:$D$564,1,FALSE)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VLOOKUP(B4459,Kodai_priem!$D$4:$D$564,1,FALSE)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VLOOKUP(B4460,Kodai_priem!$D$4:$D$564,1,FALSE)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VLOOKUP(B4461,Kodai_priem!$D$4:$D$564,1,FALSE)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VLOOKUP(B4462,Kodai_priem!$D$4:$D$564,1,FALSE)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VLOOKUP(B4463,Kodai_priem!$D$4:$D$564,1,FALSE)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VLOOKUP(B4464,Kodai_priem!$D$4:$D$564,1,FALSE)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VLOOKUP(B4465,Kodai_priem!$D$4:$D$564,1,FALSE)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VLOOKUP(B4466,Kodai_priem!$D$4:$D$564,1,FALSE)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VLOOKUP(B4467,Kodai_priem!$D$4:$D$564,1,FALSE)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VLOOKUP(B4468,Kodai_priem!$D$4:$D$564,1,FALSE)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VLOOKUP(B4469,Kodai_priem!$D$4:$D$564,1,FALSE)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VLOOKUP(B4470,Kodai_priem!$D$4:$D$564,1,FALSE)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VLOOKUP(B4471,Kodai_priem!$D$4:$D$564,1,FALSE)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VLOOKUP(B4472,Kodai_priem!$D$4:$D$564,1,FALSE)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VLOOKUP(B4473,Kodai_priem!$D$4:$D$564,1,FALSE)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VLOOKUP(B4474,Kodai_priem!$D$4:$D$564,1,FALSE)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VLOOKUP(B4475,Kodai_priem!$D$4:$D$564,1,FALSE)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VLOOKUP(B4476,Kodai_priem!$D$4:$D$564,1,FALSE)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VLOOKUP(B4477,Kodai_priem!$D$4:$D$564,1,FALSE)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VLOOKUP(B4478,Kodai_priem!$D$4:$D$564,1,FALSE)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VLOOKUP(B4479,Kodai_priem!$D$4:$D$564,1,FALSE)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VLOOKUP(B4480,Kodai_priem!$D$4:$D$564,1,FALSE)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VLOOKUP(B4481,Kodai_priem!$D$4:$D$564,1,FALSE)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VLOOKUP(B4482,Kodai_priem!$D$4:$D$564,1,FALSE)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VLOOKUP(B4483,Kodai_priem!$D$4:$D$564,1,FALSE)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VLOOKUP(B4484,Kodai_priem!$D$4:$D$564,1,FALSE)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VLOOKUP(B4485,Kodai_priem!$D$4:$D$564,1,FALSE)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VLOOKUP(B4486,Kodai_priem!$D$4:$D$564,1,FALSE)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VLOOKUP(B4487,Kodai_priem!$D$4:$D$564,1,FALSE)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VLOOKUP(B4488,Kodai_priem!$D$4:$D$564,1,FALSE)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VLOOKUP(B4489,Kodai_priem!$D$4:$D$564,1,FALSE)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3" t="str">
        <f t="shared" si="713"/>
        <v/>
      </c>
      <c r="D4490" s="113" t="e">
        <f>VLOOKUP(C4490,Kodai_VVG!$C$4:$C$52,1,FALSE)</f>
        <v>#N/A</v>
      </c>
      <c r="E4490" s="113" t="e">
        <f>VLOOKUP(B4490,Kodai_priem!$D$4:$D$564,1,FALSE)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3" t="str">
        <f t="shared" si="713"/>
        <v/>
      </c>
      <c r="D4491" s="113" t="e">
        <f>VLOOKUP(C4491,Kodai_VVG!$C$4:$C$52,1,FALSE)</f>
        <v>#N/A</v>
      </c>
      <c r="E4491" s="113" t="e">
        <f>VLOOKUP(B4491,Kodai_priem!$D$4:$D$564,1,FALSE)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3" t="str">
        <f t="shared" si="713"/>
        <v/>
      </c>
      <c r="D4492" s="113" t="e">
        <f>VLOOKUP(C4492,Kodai_VVG!$C$4:$C$52,1,FALSE)</f>
        <v>#N/A</v>
      </c>
      <c r="E4492" s="113" t="e">
        <f>VLOOKUP(B4492,Kodai_priem!$D$4:$D$564,1,FALSE)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3" t="str">
        <f t="shared" si="713"/>
        <v/>
      </c>
      <c r="D4493" s="113" t="e">
        <f>VLOOKUP(C4493,Kodai_VVG!$C$4:$C$52,1,FALSE)</f>
        <v>#N/A</v>
      </c>
      <c r="E4493" s="113" t="e">
        <f>VLOOKUP(B4493,Kodai_priem!$D$4:$D$564,1,FALSE)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3" t="str">
        <f t="shared" si="713"/>
        <v/>
      </c>
      <c r="D4494" s="113" t="e">
        <f>VLOOKUP(C4494,Kodai_VVG!$C$4:$C$52,1,FALSE)</f>
        <v>#N/A</v>
      </c>
      <c r="E4494" s="113" t="e">
        <f>VLOOKUP(B4494,Kodai_priem!$D$4:$D$564,1,FALSE)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VLOOKUP(B4495,Kodai_priem!$D$4:$D$564,1,FALSE)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VLOOKUP(B4496,Kodai_priem!$D$4:$D$564,1,FALSE)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VLOOKUP(B4497,Kodai_priem!$D$4:$D$564,1,FALSE)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VLOOKUP(B4498,Kodai_priem!$D$4:$D$564,1,FALSE)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VLOOKUP(B4499,Kodai_priem!$D$4:$D$564,1,FALSE)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3" t="str">
        <f t="shared" si="713"/>
        <v/>
      </c>
      <c r="D4500" s="113" t="e">
        <f>VLOOKUP(C4500,Kodai_VVG!$C$4:$C$52,1,FALSE)</f>
        <v>#N/A</v>
      </c>
      <c r="E4500" s="113" t="e">
        <f>VLOOKUP(B4500,Kodai_priem!$D$4:$D$564,1,FALSE)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3" t="str">
        <f t="shared" si="713"/>
        <v/>
      </c>
      <c r="D4501" s="113" t="e">
        <f>VLOOKUP(C4501,Kodai_VVG!$C$4:$C$52,1,FALSE)</f>
        <v>#N/A</v>
      </c>
      <c r="E4501" s="113" t="e">
        <f>VLOOKUP(B4501,Kodai_priem!$D$4:$D$564,1,FALSE)</f>
        <v>#N/A</v>
      </c>
      <c r="F4501" s="115"/>
      <c r="G4501" s="115"/>
      <c r="H4501" s="39"/>
      <c r="I4501" s="115"/>
      <c r="J4501" s="115"/>
      <c r="K4501" s="115"/>
      <c r="L4501" s="115"/>
      <c r="M4501" s="115"/>
      <c r="N4501" s="116"/>
      <c r="O4501" s="117"/>
      <c r="P4501" s="118"/>
      <c r="Q4501" s="115"/>
      <c r="R4501" s="115"/>
      <c r="S4501" s="117" t="str">
        <f t="shared" si="718"/>
        <v>nepildyti</v>
      </c>
      <c r="T4501" s="114" t="str">
        <f t="shared" si="718"/>
        <v>nepildyti</v>
      </c>
      <c r="U4501" s="115"/>
      <c r="V4501" s="115"/>
      <c r="W4501" s="116"/>
      <c r="X4501" s="153"/>
      <c r="Y4501" s="153"/>
      <c r="Z4501" s="153"/>
      <c r="AA4501" s="115"/>
      <c r="AB4501" s="115"/>
      <c r="AC4501" s="115"/>
      <c r="AD4501" s="115"/>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3" t="str">
        <f t="shared" si="713"/>
        <v/>
      </c>
      <c r="D4502" s="113" t="e">
        <f>VLOOKUP(C4502,Kodai_VVG!$C$4:$C$52,1,FALSE)</f>
        <v>#N/A</v>
      </c>
      <c r="E4502" s="113" t="e">
        <f>VLOOKUP(B4502,Kodai_priem!$D$4:$D$564,1,FALSE)</f>
        <v>#N/A</v>
      </c>
      <c r="F4502" s="115"/>
      <c r="G4502" s="115"/>
      <c r="H4502" s="39"/>
      <c r="I4502" s="115"/>
      <c r="J4502" s="115"/>
      <c r="K4502" s="115"/>
      <c r="L4502" s="115"/>
      <c r="M4502" s="115"/>
      <c r="N4502" s="116"/>
      <c r="O4502" s="117"/>
      <c r="P4502" s="118"/>
      <c r="Q4502" s="115"/>
      <c r="R4502" s="115"/>
      <c r="S4502" s="117" t="str">
        <f t="shared" si="718"/>
        <v>nepildyti</v>
      </c>
      <c r="T4502" s="114" t="str">
        <f t="shared" si="718"/>
        <v>nepildyti</v>
      </c>
      <c r="U4502" s="115"/>
      <c r="V4502" s="115"/>
      <c r="W4502" s="116"/>
      <c r="X4502" s="153"/>
      <c r="Y4502" s="153"/>
      <c r="Z4502" s="153"/>
      <c r="AA4502" s="115"/>
      <c r="AB4502" s="115"/>
      <c r="AC4502" s="115"/>
      <c r="AD4502" s="115"/>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3" t="str">
        <f t="shared" si="713"/>
        <v/>
      </c>
      <c r="D4503" s="113" t="e">
        <f>VLOOKUP(C4503,Kodai_VVG!$C$4:$C$52,1,FALSE)</f>
        <v>#N/A</v>
      </c>
      <c r="E4503" s="113" t="e">
        <f>VLOOKUP(B4503,Kodai_priem!$D$4:$D$564,1,FALSE)</f>
        <v>#N/A</v>
      </c>
      <c r="F4503" s="115"/>
      <c r="G4503" s="115"/>
      <c r="H4503" s="39"/>
      <c r="I4503" s="115"/>
      <c r="J4503" s="115"/>
      <c r="K4503" s="115"/>
      <c r="L4503" s="115"/>
      <c r="M4503" s="115"/>
      <c r="N4503" s="116"/>
      <c r="O4503" s="117"/>
      <c r="P4503" s="118"/>
      <c r="Q4503" s="115"/>
      <c r="R4503" s="115"/>
      <c r="S4503" s="117" t="str">
        <f t="shared" si="718"/>
        <v>nepildyti</v>
      </c>
      <c r="T4503" s="114" t="str">
        <f t="shared" si="718"/>
        <v>nepildyti</v>
      </c>
      <c r="U4503" s="115"/>
      <c r="V4503" s="115"/>
      <c r="W4503" s="116"/>
      <c r="X4503" s="153"/>
      <c r="Y4503" s="153"/>
      <c r="Z4503" s="153"/>
      <c r="AA4503" s="115"/>
      <c r="AB4503" s="115"/>
      <c r="AC4503" s="115"/>
      <c r="AD4503" s="115"/>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3" t="str">
        <f t="shared" ref="C4504:C4567" si="723">LEFT(K4504,4)</f>
        <v/>
      </c>
      <c r="D4504" s="113" t="e">
        <f>VLOOKUP(C4504,Kodai_VVG!$C$4:$C$52,1,FALSE)</f>
        <v>#N/A</v>
      </c>
      <c r="E4504" s="113" t="e">
        <f>VLOOKUP(B4504,Kodai_priem!$D$4:$D$564,1,FALSE)</f>
        <v>#N/A</v>
      </c>
      <c r="F4504" s="115"/>
      <c r="G4504" s="115"/>
      <c r="H4504" s="39"/>
      <c r="I4504" s="115"/>
      <c r="J4504" s="115"/>
      <c r="K4504" s="115"/>
      <c r="L4504" s="115"/>
      <c r="M4504" s="115"/>
      <c r="N4504" s="116"/>
      <c r="O4504" s="117"/>
      <c r="P4504" s="118"/>
      <c r="Q4504" s="115"/>
      <c r="R4504" s="115"/>
      <c r="S4504" s="117" t="str">
        <f t="shared" si="718"/>
        <v>nepildyti</v>
      </c>
      <c r="T4504" s="114" t="str">
        <f t="shared" si="718"/>
        <v>nepildyti</v>
      </c>
      <c r="U4504" s="115"/>
      <c r="V4504" s="115"/>
      <c r="W4504" s="116"/>
      <c r="X4504" s="153"/>
      <c r="Y4504" s="153"/>
      <c r="Z4504" s="153"/>
      <c r="AA4504" s="115"/>
      <c r="AB4504" s="115"/>
      <c r="AC4504" s="115"/>
      <c r="AD4504" s="115"/>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VLOOKUP(B4505,Kodai_priem!$D$4:$D$564,1,FALSE)</f>
        <v>#N/A</v>
      </c>
      <c r="F4505" s="115"/>
      <c r="G4505" s="115"/>
      <c r="H4505" s="39"/>
      <c r="I4505" s="115"/>
      <c r="J4505" s="115"/>
      <c r="K4505" s="115"/>
      <c r="L4505" s="115"/>
      <c r="M4505" s="115"/>
      <c r="N4505" s="116"/>
      <c r="O4505" s="117"/>
      <c r="P4505" s="118"/>
      <c r="Q4505" s="115"/>
      <c r="R4505" s="115"/>
      <c r="S4505" s="117" t="str">
        <f t="shared" ref="S4505:T4568" si="728">IF($R4505="fizinis asmuo","užpildykite","nepildyti")</f>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VLOOKUP(B4506,Kodai_priem!$D$4:$D$564,1,FALSE)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VLOOKUP(B4507,Kodai_priem!$D$4:$D$564,1,FALSE)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VLOOKUP(B4508,Kodai_priem!$D$4:$D$564,1,FALSE)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VLOOKUP(B4509,Kodai_priem!$D$4:$D$564,1,FALSE)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VLOOKUP(B4510,Kodai_priem!$D$4:$D$564,1,FALSE)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VLOOKUP(B4511,Kodai_priem!$D$4:$D$564,1,FALSE)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VLOOKUP(B4512,Kodai_priem!$D$4:$D$564,1,FALSE)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VLOOKUP(B4513,Kodai_priem!$D$4:$D$564,1,FALSE)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VLOOKUP(B4514,Kodai_priem!$D$4:$D$564,1,FALSE)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VLOOKUP(B4515,Kodai_priem!$D$4:$D$564,1,FALSE)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VLOOKUP(B4516,Kodai_priem!$D$4:$D$564,1,FALSE)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VLOOKUP(B4517,Kodai_priem!$D$4:$D$564,1,FALSE)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VLOOKUP(B4518,Kodai_priem!$D$4:$D$564,1,FALSE)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VLOOKUP(B4519,Kodai_priem!$D$4:$D$564,1,FALSE)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VLOOKUP(B4520,Kodai_priem!$D$4:$D$564,1,FALSE)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VLOOKUP(B4521,Kodai_priem!$D$4:$D$564,1,FALSE)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VLOOKUP(B4522,Kodai_priem!$D$4:$D$564,1,FALSE)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VLOOKUP(B4523,Kodai_priem!$D$4:$D$564,1,FALSE)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VLOOKUP(B4524,Kodai_priem!$D$4:$D$564,1,FALSE)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VLOOKUP(B4525,Kodai_priem!$D$4:$D$564,1,FALSE)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VLOOKUP(B4526,Kodai_priem!$D$4:$D$564,1,FALSE)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VLOOKUP(B4527,Kodai_priem!$D$4:$D$564,1,FALSE)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VLOOKUP(B4528,Kodai_priem!$D$4:$D$564,1,FALSE)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VLOOKUP(B4529,Kodai_priem!$D$4:$D$564,1,FALSE)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VLOOKUP(B4530,Kodai_priem!$D$4:$D$564,1,FALSE)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VLOOKUP(B4531,Kodai_priem!$D$4:$D$564,1,FALSE)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VLOOKUP(B4532,Kodai_priem!$D$4:$D$564,1,FALSE)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VLOOKUP(B4533,Kodai_priem!$D$4:$D$564,1,FALSE)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VLOOKUP(B4534,Kodai_priem!$D$4:$D$564,1,FALSE)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VLOOKUP(B4535,Kodai_priem!$D$4:$D$564,1,FALSE)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VLOOKUP(B4536,Kodai_priem!$D$4:$D$564,1,FALSE)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VLOOKUP(B4537,Kodai_priem!$D$4:$D$564,1,FALSE)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VLOOKUP(B4538,Kodai_priem!$D$4:$D$564,1,FALSE)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VLOOKUP(B4539,Kodai_priem!$D$4:$D$564,1,FALSE)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VLOOKUP(B4540,Kodai_priem!$D$4:$D$564,1,FALSE)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VLOOKUP(B4541,Kodai_priem!$D$4:$D$564,1,FALSE)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VLOOKUP(B4542,Kodai_priem!$D$4:$D$564,1,FALSE)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VLOOKUP(B4543,Kodai_priem!$D$4:$D$564,1,FALSE)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VLOOKUP(B4544,Kodai_priem!$D$4:$D$564,1,FALSE)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VLOOKUP(B4545,Kodai_priem!$D$4:$D$564,1,FALSE)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VLOOKUP(B4546,Kodai_priem!$D$4:$D$564,1,FALSE)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VLOOKUP(B4547,Kodai_priem!$D$4:$D$564,1,FALSE)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VLOOKUP(B4548,Kodai_priem!$D$4:$D$564,1,FALSE)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VLOOKUP(B4549,Kodai_priem!$D$4:$D$564,1,FALSE)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VLOOKUP(B4550,Kodai_priem!$D$4:$D$564,1,FALSE)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VLOOKUP(B4551,Kodai_priem!$D$4:$D$564,1,FALSE)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VLOOKUP(B4552,Kodai_priem!$D$4:$D$564,1,FALSE)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VLOOKUP(B4553,Kodai_priem!$D$4:$D$564,1,FALSE)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3" t="str">
        <f t="shared" si="723"/>
        <v/>
      </c>
      <c r="D4554" s="113" t="e">
        <f>VLOOKUP(C4554,Kodai_VVG!$C$4:$C$52,1,FALSE)</f>
        <v>#N/A</v>
      </c>
      <c r="E4554" s="113" t="e">
        <f>VLOOKUP(B4554,Kodai_priem!$D$4:$D$564,1,FALSE)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3" t="str">
        <f t="shared" si="723"/>
        <v/>
      </c>
      <c r="D4555" s="113" t="e">
        <f>VLOOKUP(C4555,Kodai_VVG!$C$4:$C$52,1,FALSE)</f>
        <v>#N/A</v>
      </c>
      <c r="E4555" s="113" t="e">
        <f>VLOOKUP(B4555,Kodai_priem!$D$4:$D$564,1,FALSE)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3" t="str">
        <f t="shared" si="723"/>
        <v/>
      </c>
      <c r="D4556" s="113" t="e">
        <f>VLOOKUP(C4556,Kodai_VVG!$C$4:$C$52,1,FALSE)</f>
        <v>#N/A</v>
      </c>
      <c r="E4556" s="113" t="e">
        <f>VLOOKUP(B4556,Kodai_priem!$D$4:$D$564,1,FALSE)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3" t="str">
        <f t="shared" si="723"/>
        <v/>
      </c>
      <c r="D4557" s="113" t="e">
        <f>VLOOKUP(C4557,Kodai_VVG!$C$4:$C$52,1,FALSE)</f>
        <v>#N/A</v>
      </c>
      <c r="E4557" s="113" t="e">
        <f>VLOOKUP(B4557,Kodai_priem!$D$4:$D$564,1,FALSE)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3" t="str">
        <f t="shared" si="723"/>
        <v/>
      </c>
      <c r="D4558" s="113" t="e">
        <f>VLOOKUP(C4558,Kodai_VVG!$C$4:$C$52,1,FALSE)</f>
        <v>#N/A</v>
      </c>
      <c r="E4558" s="113" t="e">
        <f>VLOOKUP(B4558,Kodai_priem!$D$4:$D$564,1,FALSE)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VLOOKUP(B4559,Kodai_priem!$D$4:$D$564,1,FALSE)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VLOOKUP(B4560,Kodai_priem!$D$4:$D$564,1,FALSE)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VLOOKUP(B4561,Kodai_priem!$D$4:$D$564,1,FALSE)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VLOOKUP(B4562,Kodai_priem!$D$4:$D$564,1,FALSE)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VLOOKUP(B4563,Kodai_priem!$D$4:$D$564,1,FALSE)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3" t="str">
        <f t="shared" si="723"/>
        <v/>
      </c>
      <c r="D4564" s="113" t="e">
        <f>VLOOKUP(C4564,Kodai_VVG!$C$4:$C$52,1,FALSE)</f>
        <v>#N/A</v>
      </c>
      <c r="E4564" s="113" t="e">
        <f>VLOOKUP(B4564,Kodai_priem!$D$4:$D$564,1,FALSE)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3" t="str">
        <f t="shared" si="723"/>
        <v/>
      </c>
      <c r="D4565" s="113" t="e">
        <f>VLOOKUP(C4565,Kodai_VVG!$C$4:$C$52,1,FALSE)</f>
        <v>#N/A</v>
      </c>
      <c r="E4565" s="113" t="e">
        <f>VLOOKUP(B4565,Kodai_priem!$D$4:$D$564,1,FALSE)</f>
        <v>#N/A</v>
      </c>
      <c r="F4565" s="115"/>
      <c r="G4565" s="115"/>
      <c r="H4565" s="39"/>
      <c r="I4565" s="115"/>
      <c r="J4565" s="115"/>
      <c r="K4565" s="115"/>
      <c r="L4565" s="115"/>
      <c r="M4565" s="115"/>
      <c r="N4565" s="116"/>
      <c r="O4565" s="117"/>
      <c r="P4565" s="118"/>
      <c r="Q4565" s="115"/>
      <c r="R4565" s="115"/>
      <c r="S4565" s="117" t="str">
        <f t="shared" si="728"/>
        <v>nepildyti</v>
      </c>
      <c r="T4565" s="114" t="str">
        <f t="shared" si="728"/>
        <v>nepildyti</v>
      </c>
      <c r="U4565" s="115"/>
      <c r="V4565" s="115"/>
      <c r="W4565" s="116"/>
      <c r="X4565" s="153"/>
      <c r="Y4565" s="153"/>
      <c r="Z4565" s="153"/>
      <c r="AA4565" s="115"/>
      <c r="AB4565" s="115"/>
      <c r="AC4565" s="115"/>
      <c r="AD4565" s="115"/>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3" t="str">
        <f t="shared" si="723"/>
        <v/>
      </c>
      <c r="D4566" s="113" t="e">
        <f>VLOOKUP(C4566,Kodai_VVG!$C$4:$C$52,1,FALSE)</f>
        <v>#N/A</v>
      </c>
      <c r="E4566" s="113" t="e">
        <f>VLOOKUP(B4566,Kodai_priem!$D$4:$D$564,1,FALSE)</f>
        <v>#N/A</v>
      </c>
      <c r="F4566" s="115"/>
      <c r="G4566" s="115"/>
      <c r="H4566" s="39"/>
      <c r="I4566" s="115"/>
      <c r="J4566" s="115"/>
      <c r="K4566" s="115"/>
      <c r="L4566" s="115"/>
      <c r="M4566" s="115"/>
      <c r="N4566" s="116"/>
      <c r="O4566" s="117"/>
      <c r="P4566" s="118"/>
      <c r="Q4566" s="115"/>
      <c r="R4566" s="115"/>
      <c r="S4566" s="117" t="str">
        <f t="shared" si="728"/>
        <v>nepildyti</v>
      </c>
      <c r="T4566" s="114" t="str">
        <f t="shared" si="728"/>
        <v>nepildyti</v>
      </c>
      <c r="U4566" s="115"/>
      <c r="V4566" s="115"/>
      <c r="W4566" s="116"/>
      <c r="X4566" s="153"/>
      <c r="Y4566" s="153"/>
      <c r="Z4566" s="153"/>
      <c r="AA4566" s="115"/>
      <c r="AB4566" s="115"/>
      <c r="AC4566" s="115"/>
      <c r="AD4566" s="115"/>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3" t="str">
        <f t="shared" si="723"/>
        <v/>
      </c>
      <c r="D4567" s="113" t="e">
        <f>VLOOKUP(C4567,Kodai_VVG!$C$4:$C$52,1,FALSE)</f>
        <v>#N/A</v>
      </c>
      <c r="E4567" s="113" t="e">
        <f>VLOOKUP(B4567,Kodai_priem!$D$4:$D$564,1,FALSE)</f>
        <v>#N/A</v>
      </c>
      <c r="F4567" s="115"/>
      <c r="G4567" s="115"/>
      <c r="H4567" s="39"/>
      <c r="I4567" s="115"/>
      <c r="J4567" s="115"/>
      <c r="K4567" s="115"/>
      <c r="L4567" s="115"/>
      <c r="M4567" s="115"/>
      <c r="N4567" s="116"/>
      <c r="O4567" s="117"/>
      <c r="P4567" s="118"/>
      <c r="Q4567" s="115"/>
      <c r="R4567" s="115"/>
      <c r="S4567" s="117" t="str">
        <f t="shared" si="728"/>
        <v>nepildyti</v>
      </c>
      <c r="T4567" s="114" t="str">
        <f t="shared" si="728"/>
        <v>nepildyti</v>
      </c>
      <c r="U4567" s="115"/>
      <c r="V4567" s="115"/>
      <c r="W4567" s="116"/>
      <c r="X4567" s="153"/>
      <c r="Y4567" s="153"/>
      <c r="Z4567" s="153"/>
      <c r="AA4567" s="115"/>
      <c r="AB4567" s="115"/>
      <c r="AC4567" s="115"/>
      <c r="AD4567" s="115"/>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3" t="str">
        <f t="shared" ref="C4568:C4631" si="733">LEFT(K4568,4)</f>
        <v/>
      </c>
      <c r="D4568" s="113" t="e">
        <f>VLOOKUP(C4568,Kodai_VVG!$C$4:$C$52,1,FALSE)</f>
        <v>#N/A</v>
      </c>
      <c r="E4568" s="113" t="e">
        <f>VLOOKUP(B4568,Kodai_priem!$D$4:$D$564,1,FALSE)</f>
        <v>#N/A</v>
      </c>
      <c r="F4568" s="115"/>
      <c r="G4568" s="115"/>
      <c r="H4568" s="39"/>
      <c r="I4568" s="115"/>
      <c r="J4568" s="115"/>
      <c r="K4568" s="115"/>
      <c r="L4568" s="115"/>
      <c r="M4568" s="115"/>
      <c r="N4568" s="116"/>
      <c r="O4568" s="117"/>
      <c r="P4568" s="118"/>
      <c r="Q4568" s="115"/>
      <c r="R4568" s="115"/>
      <c r="S4568" s="117" t="str">
        <f t="shared" si="728"/>
        <v>nepildyti</v>
      </c>
      <c r="T4568" s="114" t="str">
        <f t="shared" si="728"/>
        <v>nepildyti</v>
      </c>
      <c r="U4568" s="115"/>
      <c r="V4568" s="115"/>
      <c r="W4568" s="116"/>
      <c r="X4568" s="153"/>
      <c r="Y4568" s="153"/>
      <c r="Z4568" s="153"/>
      <c r="AA4568" s="115"/>
      <c r="AB4568" s="115"/>
      <c r="AC4568" s="115"/>
      <c r="AD4568" s="115"/>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VLOOKUP(B4569,Kodai_priem!$D$4:$D$564,1,FALSE)</f>
        <v>#N/A</v>
      </c>
      <c r="F4569" s="115"/>
      <c r="G4569" s="115"/>
      <c r="H4569" s="39"/>
      <c r="I4569" s="115"/>
      <c r="J4569" s="115"/>
      <c r="K4569" s="115"/>
      <c r="L4569" s="115"/>
      <c r="M4569" s="115"/>
      <c r="N4569" s="116"/>
      <c r="O4569" s="117"/>
      <c r="P4569" s="118"/>
      <c r="Q4569" s="115"/>
      <c r="R4569" s="115"/>
      <c r="S4569" s="117" t="str">
        <f t="shared" ref="S4569:T4632" si="738">IF($R4569="fizinis asmuo","užpildykite","nepildyti")</f>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VLOOKUP(B4570,Kodai_priem!$D$4:$D$564,1,FALSE)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VLOOKUP(B4571,Kodai_priem!$D$4:$D$564,1,FALSE)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VLOOKUP(B4572,Kodai_priem!$D$4:$D$564,1,FALSE)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VLOOKUP(B4573,Kodai_priem!$D$4:$D$564,1,FALSE)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VLOOKUP(B4574,Kodai_priem!$D$4:$D$564,1,FALSE)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VLOOKUP(B4575,Kodai_priem!$D$4:$D$564,1,FALSE)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VLOOKUP(B4576,Kodai_priem!$D$4:$D$564,1,FALSE)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VLOOKUP(B4577,Kodai_priem!$D$4:$D$564,1,FALSE)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VLOOKUP(B4578,Kodai_priem!$D$4:$D$564,1,FALSE)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VLOOKUP(B4579,Kodai_priem!$D$4:$D$564,1,FALSE)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VLOOKUP(B4580,Kodai_priem!$D$4:$D$564,1,FALSE)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VLOOKUP(B4581,Kodai_priem!$D$4:$D$564,1,FALSE)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VLOOKUP(B4582,Kodai_priem!$D$4:$D$564,1,FALSE)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VLOOKUP(B4583,Kodai_priem!$D$4:$D$564,1,FALSE)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VLOOKUP(B4584,Kodai_priem!$D$4:$D$564,1,FALSE)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VLOOKUP(B4585,Kodai_priem!$D$4:$D$564,1,FALSE)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VLOOKUP(B4586,Kodai_priem!$D$4:$D$564,1,FALSE)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VLOOKUP(B4587,Kodai_priem!$D$4:$D$564,1,FALSE)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VLOOKUP(B4588,Kodai_priem!$D$4:$D$564,1,FALSE)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VLOOKUP(B4589,Kodai_priem!$D$4:$D$564,1,FALSE)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VLOOKUP(B4590,Kodai_priem!$D$4:$D$564,1,FALSE)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VLOOKUP(B4591,Kodai_priem!$D$4:$D$564,1,FALSE)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VLOOKUP(B4592,Kodai_priem!$D$4:$D$564,1,FALSE)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VLOOKUP(B4593,Kodai_priem!$D$4:$D$564,1,FALSE)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VLOOKUP(B4594,Kodai_priem!$D$4:$D$564,1,FALSE)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VLOOKUP(B4595,Kodai_priem!$D$4:$D$564,1,FALSE)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VLOOKUP(B4596,Kodai_priem!$D$4:$D$564,1,FALSE)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VLOOKUP(B4597,Kodai_priem!$D$4:$D$564,1,FALSE)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VLOOKUP(B4598,Kodai_priem!$D$4:$D$564,1,FALSE)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VLOOKUP(B4599,Kodai_priem!$D$4:$D$564,1,FALSE)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VLOOKUP(B4600,Kodai_priem!$D$4:$D$564,1,FALSE)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VLOOKUP(B4601,Kodai_priem!$D$4:$D$564,1,FALSE)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VLOOKUP(B4602,Kodai_priem!$D$4:$D$564,1,FALSE)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VLOOKUP(B4603,Kodai_priem!$D$4:$D$564,1,FALSE)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VLOOKUP(B4604,Kodai_priem!$D$4:$D$564,1,FALSE)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VLOOKUP(B4605,Kodai_priem!$D$4:$D$564,1,FALSE)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VLOOKUP(B4606,Kodai_priem!$D$4:$D$564,1,FALSE)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VLOOKUP(B4607,Kodai_priem!$D$4:$D$564,1,FALSE)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VLOOKUP(B4608,Kodai_priem!$D$4:$D$564,1,FALSE)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VLOOKUP(B4609,Kodai_priem!$D$4:$D$564,1,FALSE)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VLOOKUP(B4610,Kodai_priem!$D$4:$D$564,1,FALSE)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VLOOKUP(B4611,Kodai_priem!$D$4:$D$564,1,FALSE)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VLOOKUP(B4612,Kodai_priem!$D$4:$D$564,1,FALSE)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VLOOKUP(B4613,Kodai_priem!$D$4:$D$564,1,FALSE)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VLOOKUP(B4614,Kodai_priem!$D$4:$D$564,1,FALSE)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VLOOKUP(B4615,Kodai_priem!$D$4:$D$564,1,FALSE)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VLOOKUP(B4616,Kodai_priem!$D$4:$D$564,1,FALSE)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VLOOKUP(B4617,Kodai_priem!$D$4:$D$564,1,FALSE)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3" t="str">
        <f t="shared" si="733"/>
        <v/>
      </c>
      <c r="D4618" s="113" t="e">
        <f>VLOOKUP(C4618,Kodai_VVG!$C$4:$C$52,1,FALSE)</f>
        <v>#N/A</v>
      </c>
      <c r="E4618" s="113" t="e">
        <f>VLOOKUP(B4618,Kodai_priem!$D$4:$D$564,1,FALSE)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3" t="str">
        <f t="shared" si="733"/>
        <v/>
      </c>
      <c r="D4619" s="113" t="e">
        <f>VLOOKUP(C4619,Kodai_VVG!$C$4:$C$52,1,FALSE)</f>
        <v>#N/A</v>
      </c>
      <c r="E4619" s="113" t="e">
        <f>VLOOKUP(B4619,Kodai_priem!$D$4:$D$564,1,FALSE)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3" t="str">
        <f t="shared" si="733"/>
        <v/>
      </c>
      <c r="D4620" s="113" t="e">
        <f>VLOOKUP(C4620,Kodai_VVG!$C$4:$C$52,1,FALSE)</f>
        <v>#N/A</v>
      </c>
      <c r="E4620" s="113" t="e">
        <f>VLOOKUP(B4620,Kodai_priem!$D$4:$D$564,1,FALSE)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3" t="str">
        <f t="shared" si="733"/>
        <v/>
      </c>
      <c r="D4621" s="113" t="e">
        <f>VLOOKUP(C4621,Kodai_VVG!$C$4:$C$52,1,FALSE)</f>
        <v>#N/A</v>
      </c>
      <c r="E4621" s="113" t="e">
        <f>VLOOKUP(B4621,Kodai_priem!$D$4:$D$564,1,FALSE)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3" t="str">
        <f t="shared" si="733"/>
        <v/>
      </c>
      <c r="D4622" s="113" t="e">
        <f>VLOOKUP(C4622,Kodai_VVG!$C$4:$C$52,1,FALSE)</f>
        <v>#N/A</v>
      </c>
      <c r="E4622" s="113" t="e">
        <f>VLOOKUP(B4622,Kodai_priem!$D$4:$D$564,1,FALSE)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VLOOKUP(B4623,Kodai_priem!$D$4:$D$564,1,FALSE)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VLOOKUP(B4624,Kodai_priem!$D$4:$D$564,1,FALSE)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VLOOKUP(B4625,Kodai_priem!$D$4:$D$564,1,FALSE)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VLOOKUP(B4626,Kodai_priem!$D$4:$D$564,1,FALSE)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VLOOKUP(B4627,Kodai_priem!$D$4:$D$564,1,FALSE)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3" t="str">
        <f t="shared" si="733"/>
        <v/>
      </c>
      <c r="D4628" s="113" t="e">
        <f>VLOOKUP(C4628,Kodai_VVG!$C$4:$C$52,1,FALSE)</f>
        <v>#N/A</v>
      </c>
      <c r="E4628" s="113" t="e">
        <f>VLOOKUP(B4628,Kodai_priem!$D$4:$D$564,1,FALSE)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3" t="str">
        <f t="shared" si="733"/>
        <v/>
      </c>
      <c r="D4629" s="113" t="e">
        <f>VLOOKUP(C4629,Kodai_VVG!$C$4:$C$52,1,FALSE)</f>
        <v>#N/A</v>
      </c>
      <c r="E4629" s="113" t="e">
        <f>VLOOKUP(B4629,Kodai_priem!$D$4:$D$564,1,FALSE)</f>
        <v>#N/A</v>
      </c>
      <c r="F4629" s="115"/>
      <c r="G4629" s="115"/>
      <c r="H4629" s="39"/>
      <c r="I4629" s="115"/>
      <c r="J4629" s="115"/>
      <c r="K4629" s="115"/>
      <c r="L4629" s="115"/>
      <c r="M4629" s="115"/>
      <c r="N4629" s="116"/>
      <c r="O4629" s="117"/>
      <c r="P4629" s="118"/>
      <c r="Q4629" s="115"/>
      <c r="R4629" s="115"/>
      <c r="S4629" s="117" t="str">
        <f t="shared" si="738"/>
        <v>nepildyti</v>
      </c>
      <c r="T4629" s="114" t="str">
        <f t="shared" si="738"/>
        <v>nepildyti</v>
      </c>
      <c r="U4629" s="115"/>
      <c r="V4629" s="115"/>
      <c r="W4629" s="116"/>
      <c r="X4629" s="153"/>
      <c r="Y4629" s="153"/>
      <c r="Z4629" s="153"/>
      <c r="AA4629" s="115"/>
      <c r="AB4629" s="115"/>
      <c r="AC4629" s="115"/>
      <c r="AD4629" s="115"/>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3" t="str">
        <f t="shared" si="733"/>
        <v/>
      </c>
      <c r="D4630" s="113" t="e">
        <f>VLOOKUP(C4630,Kodai_VVG!$C$4:$C$52,1,FALSE)</f>
        <v>#N/A</v>
      </c>
      <c r="E4630" s="113" t="e">
        <f>VLOOKUP(B4630,Kodai_priem!$D$4:$D$564,1,FALSE)</f>
        <v>#N/A</v>
      </c>
      <c r="F4630" s="115"/>
      <c r="G4630" s="115"/>
      <c r="H4630" s="39"/>
      <c r="I4630" s="115"/>
      <c r="J4630" s="115"/>
      <c r="K4630" s="115"/>
      <c r="L4630" s="115"/>
      <c r="M4630" s="115"/>
      <c r="N4630" s="116"/>
      <c r="O4630" s="117"/>
      <c r="P4630" s="118"/>
      <c r="Q4630" s="115"/>
      <c r="R4630" s="115"/>
      <c r="S4630" s="117" t="str">
        <f t="shared" si="738"/>
        <v>nepildyti</v>
      </c>
      <c r="T4630" s="114" t="str">
        <f t="shared" si="738"/>
        <v>nepildyti</v>
      </c>
      <c r="U4630" s="115"/>
      <c r="V4630" s="115"/>
      <c r="W4630" s="116"/>
      <c r="X4630" s="153"/>
      <c r="Y4630" s="153"/>
      <c r="Z4630" s="153"/>
      <c r="AA4630" s="115"/>
      <c r="AB4630" s="115"/>
      <c r="AC4630" s="115"/>
      <c r="AD4630" s="115"/>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3" t="str">
        <f t="shared" si="733"/>
        <v/>
      </c>
      <c r="D4631" s="113" t="e">
        <f>VLOOKUP(C4631,Kodai_VVG!$C$4:$C$52,1,FALSE)</f>
        <v>#N/A</v>
      </c>
      <c r="E4631" s="113" t="e">
        <f>VLOOKUP(B4631,Kodai_priem!$D$4:$D$564,1,FALSE)</f>
        <v>#N/A</v>
      </c>
      <c r="F4631" s="115"/>
      <c r="G4631" s="115"/>
      <c r="H4631" s="39"/>
      <c r="I4631" s="115"/>
      <c r="J4631" s="115"/>
      <c r="K4631" s="115"/>
      <c r="L4631" s="115"/>
      <c r="M4631" s="115"/>
      <c r="N4631" s="116"/>
      <c r="O4631" s="117"/>
      <c r="P4631" s="118"/>
      <c r="Q4631" s="115"/>
      <c r="R4631" s="115"/>
      <c r="S4631" s="117" t="str">
        <f t="shared" si="738"/>
        <v>nepildyti</v>
      </c>
      <c r="T4631" s="114" t="str">
        <f t="shared" si="738"/>
        <v>nepildyti</v>
      </c>
      <c r="U4631" s="115"/>
      <c r="V4631" s="115"/>
      <c r="W4631" s="116"/>
      <c r="X4631" s="153"/>
      <c r="Y4631" s="153"/>
      <c r="Z4631" s="153"/>
      <c r="AA4631" s="115"/>
      <c r="AB4631" s="115"/>
      <c r="AC4631" s="115"/>
      <c r="AD4631" s="115"/>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3" t="str">
        <f t="shared" ref="C4632:C4695" si="743">LEFT(K4632,4)</f>
        <v/>
      </c>
      <c r="D4632" s="113" t="e">
        <f>VLOOKUP(C4632,Kodai_VVG!$C$4:$C$52,1,FALSE)</f>
        <v>#N/A</v>
      </c>
      <c r="E4632" s="113" t="e">
        <f>VLOOKUP(B4632,Kodai_priem!$D$4:$D$564,1,FALSE)</f>
        <v>#N/A</v>
      </c>
      <c r="F4632" s="115"/>
      <c r="G4632" s="115"/>
      <c r="H4632" s="39"/>
      <c r="I4632" s="115"/>
      <c r="J4632" s="115"/>
      <c r="K4632" s="115"/>
      <c r="L4632" s="115"/>
      <c r="M4632" s="115"/>
      <c r="N4632" s="116"/>
      <c r="O4632" s="117"/>
      <c r="P4632" s="118"/>
      <c r="Q4632" s="115"/>
      <c r="R4632" s="115"/>
      <c r="S4632" s="117" t="str">
        <f t="shared" si="738"/>
        <v>nepildyti</v>
      </c>
      <c r="T4632" s="114" t="str">
        <f t="shared" si="738"/>
        <v>nepildyti</v>
      </c>
      <c r="U4632" s="115"/>
      <c r="V4632" s="115"/>
      <c r="W4632" s="116"/>
      <c r="X4632" s="153"/>
      <c r="Y4632" s="153"/>
      <c r="Z4632" s="153"/>
      <c r="AA4632" s="115"/>
      <c r="AB4632" s="115"/>
      <c r="AC4632" s="115"/>
      <c r="AD4632" s="115"/>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VLOOKUP(B4633,Kodai_priem!$D$4:$D$564,1,FALSE)</f>
        <v>#N/A</v>
      </c>
      <c r="F4633" s="115"/>
      <c r="G4633" s="115"/>
      <c r="H4633" s="39"/>
      <c r="I4633" s="115"/>
      <c r="J4633" s="115"/>
      <c r="K4633" s="115"/>
      <c r="L4633" s="115"/>
      <c r="M4633" s="115"/>
      <c r="N4633" s="116"/>
      <c r="O4633" s="117"/>
      <c r="P4633" s="118"/>
      <c r="Q4633" s="115"/>
      <c r="R4633" s="115"/>
      <c r="S4633" s="117" t="str">
        <f t="shared" ref="S4633:T4696" si="748">IF($R4633="fizinis asmuo","užpildykite","nepildyti")</f>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VLOOKUP(B4634,Kodai_priem!$D$4:$D$564,1,FALSE)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VLOOKUP(B4635,Kodai_priem!$D$4:$D$564,1,FALSE)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VLOOKUP(B4636,Kodai_priem!$D$4:$D$564,1,FALSE)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VLOOKUP(B4637,Kodai_priem!$D$4:$D$564,1,FALSE)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VLOOKUP(B4638,Kodai_priem!$D$4:$D$564,1,FALSE)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VLOOKUP(B4639,Kodai_priem!$D$4:$D$564,1,FALSE)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VLOOKUP(B4640,Kodai_priem!$D$4:$D$564,1,FALSE)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VLOOKUP(B4641,Kodai_priem!$D$4:$D$564,1,FALSE)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VLOOKUP(B4642,Kodai_priem!$D$4:$D$564,1,FALSE)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VLOOKUP(B4643,Kodai_priem!$D$4:$D$564,1,FALSE)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VLOOKUP(B4644,Kodai_priem!$D$4:$D$564,1,FALSE)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VLOOKUP(B4645,Kodai_priem!$D$4:$D$564,1,FALSE)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VLOOKUP(B4646,Kodai_priem!$D$4:$D$564,1,FALSE)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VLOOKUP(B4647,Kodai_priem!$D$4:$D$564,1,FALSE)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VLOOKUP(B4648,Kodai_priem!$D$4:$D$564,1,FALSE)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VLOOKUP(B4649,Kodai_priem!$D$4:$D$564,1,FALSE)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VLOOKUP(B4650,Kodai_priem!$D$4:$D$564,1,FALSE)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VLOOKUP(B4651,Kodai_priem!$D$4:$D$564,1,FALSE)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VLOOKUP(B4652,Kodai_priem!$D$4:$D$564,1,FALSE)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VLOOKUP(B4653,Kodai_priem!$D$4:$D$564,1,FALSE)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VLOOKUP(B4654,Kodai_priem!$D$4:$D$564,1,FALSE)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VLOOKUP(B4655,Kodai_priem!$D$4:$D$564,1,FALSE)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VLOOKUP(B4656,Kodai_priem!$D$4:$D$564,1,FALSE)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VLOOKUP(B4657,Kodai_priem!$D$4:$D$564,1,FALSE)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VLOOKUP(B4658,Kodai_priem!$D$4:$D$564,1,FALSE)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VLOOKUP(B4659,Kodai_priem!$D$4:$D$564,1,FALSE)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VLOOKUP(B4660,Kodai_priem!$D$4:$D$564,1,FALSE)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VLOOKUP(B4661,Kodai_priem!$D$4:$D$564,1,FALSE)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VLOOKUP(B4662,Kodai_priem!$D$4:$D$564,1,FALSE)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VLOOKUP(B4663,Kodai_priem!$D$4:$D$564,1,FALSE)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VLOOKUP(B4664,Kodai_priem!$D$4:$D$564,1,FALSE)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VLOOKUP(B4665,Kodai_priem!$D$4:$D$564,1,FALSE)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VLOOKUP(B4666,Kodai_priem!$D$4:$D$564,1,FALSE)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VLOOKUP(B4667,Kodai_priem!$D$4:$D$564,1,FALSE)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VLOOKUP(B4668,Kodai_priem!$D$4:$D$564,1,FALSE)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VLOOKUP(B4669,Kodai_priem!$D$4:$D$564,1,FALSE)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VLOOKUP(B4670,Kodai_priem!$D$4:$D$564,1,FALSE)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VLOOKUP(B4671,Kodai_priem!$D$4:$D$564,1,FALSE)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VLOOKUP(B4672,Kodai_priem!$D$4:$D$564,1,FALSE)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VLOOKUP(B4673,Kodai_priem!$D$4:$D$564,1,FALSE)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VLOOKUP(B4674,Kodai_priem!$D$4:$D$564,1,FALSE)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VLOOKUP(B4675,Kodai_priem!$D$4:$D$564,1,FALSE)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VLOOKUP(B4676,Kodai_priem!$D$4:$D$564,1,FALSE)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VLOOKUP(B4677,Kodai_priem!$D$4:$D$564,1,FALSE)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VLOOKUP(B4678,Kodai_priem!$D$4:$D$564,1,FALSE)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VLOOKUP(B4679,Kodai_priem!$D$4:$D$564,1,FALSE)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VLOOKUP(B4680,Kodai_priem!$D$4:$D$564,1,FALSE)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VLOOKUP(B4681,Kodai_priem!$D$4:$D$564,1,FALSE)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3" t="str">
        <f t="shared" si="743"/>
        <v/>
      </c>
      <c r="D4682" s="113" t="e">
        <f>VLOOKUP(C4682,Kodai_VVG!$C$4:$C$52,1,FALSE)</f>
        <v>#N/A</v>
      </c>
      <c r="E4682" s="113" t="e">
        <f>VLOOKUP(B4682,Kodai_priem!$D$4:$D$564,1,FALSE)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3" t="str">
        <f t="shared" si="743"/>
        <v/>
      </c>
      <c r="D4683" s="113" t="e">
        <f>VLOOKUP(C4683,Kodai_VVG!$C$4:$C$52,1,FALSE)</f>
        <v>#N/A</v>
      </c>
      <c r="E4683" s="113" t="e">
        <f>VLOOKUP(B4683,Kodai_priem!$D$4:$D$564,1,FALSE)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3" t="str">
        <f t="shared" si="743"/>
        <v/>
      </c>
      <c r="D4684" s="113" t="e">
        <f>VLOOKUP(C4684,Kodai_VVG!$C$4:$C$52,1,FALSE)</f>
        <v>#N/A</v>
      </c>
      <c r="E4684" s="113" t="e">
        <f>VLOOKUP(B4684,Kodai_priem!$D$4:$D$564,1,FALSE)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3" t="str">
        <f t="shared" si="743"/>
        <v/>
      </c>
      <c r="D4685" s="113" t="e">
        <f>VLOOKUP(C4685,Kodai_VVG!$C$4:$C$52,1,FALSE)</f>
        <v>#N/A</v>
      </c>
      <c r="E4685" s="113" t="e">
        <f>VLOOKUP(B4685,Kodai_priem!$D$4:$D$564,1,FALSE)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3" t="str">
        <f t="shared" si="743"/>
        <v/>
      </c>
      <c r="D4686" s="113" t="e">
        <f>VLOOKUP(C4686,Kodai_VVG!$C$4:$C$52,1,FALSE)</f>
        <v>#N/A</v>
      </c>
      <c r="E4686" s="113" t="e">
        <f>VLOOKUP(B4686,Kodai_priem!$D$4:$D$564,1,FALSE)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VLOOKUP(B4687,Kodai_priem!$D$4:$D$564,1,FALSE)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VLOOKUP(B4688,Kodai_priem!$D$4:$D$564,1,FALSE)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VLOOKUP(B4689,Kodai_priem!$D$4:$D$564,1,FALSE)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VLOOKUP(B4690,Kodai_priem!$D$4:$D$564,1,FALSE)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VLOOKUP(B4691,Kodai_priem!$D$4:$D$564,1,FALSE)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3" t="str">
        <f t="shared" si="743"/>
        <v/>
      </c>
      <c r="D4692" s="113" t="e">
        <f>VLOOKUP(C4692,Kodai_VVG!$C$4:$C$52,1,FALSE)</f>
        <v>#N/A</v>
      </c>
      <c r="E4692" s="113" t="e">
        <f>VLOOKUP(B4692,Kodai_priem!$D$4:$D$564,1,FALSE)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3" t="str">
        <f t="shared" si="743"/>
        <v/>
      </c>
      <c r="D4693" s="113" t="e">
        <f>VLOOKUP(C4693,Kodai_VVG!$C$4:$C$52,1,FALSE)</f>
        <v>#N/A</v>
      </c>
      <c r="E4693" s="113" t="e">
        <f>VLOOKUP(B4693,Kodai_priem!$D$4:$D$564,1,FALSE)</f>
        <v>#N/A</v>
      </c>
      <c r="F4693" s="115"/>
      <c r="G4693" s="115"/>
      <c r="H4693" s="39"/>
      <c r="I4693" s="115"/>
      <c r="J4693" s="115"/>
      <c r="K4693" s="115"/>
      <c r="L4693" s="115"/>
      <c r="M4693" s="115"/>
      <c r="N4693" s="116"/>
      <c r="O4693" s="117"/>
      <c r="P4693" s="118"/>
      <c r="Q4693" s="115"/>
      <c r="R4693" s="115"/>
      <c r="S4693" s="117" t="str">
        <f t="shared" si="748"/>
        <v>nepildyti</v>
      </c>
      <c r="T4693" s="114" t="str">
        <f t="shared" si="748"/>
        <v>nepildyti</v>
      </c>
      <c r="U4693" s="115"/>
      <c r="V4693" s="115"/>
      <c r="W4693" s="116"/>
      <c r="X4693" s="153"/>
      <c r="Y4693" s="153"/>
      <c r="Z4693" s="153"/>
      <c r="AA4693" s="115"/>
      <c r="AB4693" s="115"/>
      <c r="AC4693" s="115"/>
      <c r="AD4693" s="115"/>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3" t="str">
        <f t="shared" si="743"/>
        <v/>
      </c>
      <c r="D4694" s="113" t="e">
        <f>VLOOKUP(C4694,Kodai_VVG!$C$4:$C$52,1,FALSE)</f>
        <v>#N/A</v>
      </c>
      <c r="E4694" s="113" t="e">
        <f>VLOOKUP(B4694,Kodai_priem!$D$4:$D$564,1,FALSE)</f>
        <v>#N/A</v>
      </c>
      <c r="F4694" s="115"/>
      <c r="G4694" s="115"/>
      <c r="H4694" s="39"/>
      <c r="I4694" s="115"/>
      <c r="J4694" s="115"/>
      <c r="K4694" s="115"/>
      <c r="L4694" s="115"/>
      <c r="M4694" s="115"/>
      <c r="N4694" s="116"/>
      <c r="O4694" s="117"/>
      <c r="P4694" s="118"/>
      <c r="Q4694" s="115"/>
      <c r="R4694" s="115"/>
      <c r="S4694" s="117" t="str">
        <f t="shared" si="748"/>
        <v>nepildyti</v>
      </c>
      <c r="T4694" s="114" t="str">
        <f t="shared" si="748"/>
        <v>nepildyti</v>
      </c>
      <c r="U4694" s="115"/>
      <c r="V4694" s="115"/>
      <c r="W4694" s="116"/>
      <c r="X4694" s="153"/>
      <c r="Y4694" s="153"/>
      <c r="Z4694" s="153"/>
      <c r="AA4694" s="115"/>
      <c r="AB4694" s="115"/>
      <c r="AC4694" s="115"/>
      <c r="AD4694" s="115"/>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3" t="str">
        <f t="shared" si="743"/>
        <v/>
      </c>
      <c r="D4695" s="113" t="e">
        <f>VLOOKUP(C4695,Kodai_VVG!$C$4:$C$52,1,FALSE)</f>
        <v>#N/A</v>
      </c>
      <c r="E4695" s="113" t="e">
        <f>VLOOKUP(B4695,Kodai_priem!$D$4:$D$564,1,FALSE)</f>
        <v>#N/A</v>
      </c>
      <c r="F4695" s="115"/>
      <c r="G4695" s="115"/>
      <c r="H4695" s="39"/>
      <c r="I4695" s="115"/>
      <c r="J4695" s="115"/>
      <c r="K4695" s="115"/>
      <c r="L4695" s="115"/>
      <c r="M4695" s="115"/>
      <c r="N4695" s="116"/>
      <c r="O4695" s="117"/>
      <c r="P4695" s="118"/>
      <c r="Q4695" s="115"/>
      <c r="R4695" s="115"/>
      <c r="S4695" s="117" t="str">
        <f t="shared" si="748"/>
        <v>nepildyti</v>
      </c>
      <c r="T4695" s="114" t="str">
        <f t="shared" si="748"/>
        <v>nepildyti</v>
      </c>
      <c r="U4695" s="115"/>
      <c r="V4695" s="115"/>
      <c r="W4695" s="116"/>
      <c r="X4695" s="153"/>
      <c r="Y4695" s="153"/>
      <c r="Z4695" s="153"/>
      <c r="AA4695" s="115"/>
      <c r="AB4695" s="115"/>
      <c r="AC4695" s="115"/>
      <c r="AD4695" s="115"/>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3" t="str">
        <f t="shared" ref="C4696:C4759" si="753">LEFT(K4696,4)</f>
        <v/>
      </c>
      <c r="D4696" s="113" t="e">
        <f>VLOOKUP(C4696,Kodai_VVG!$C$4:$C$52,1,FALSE)</f>
        <v>#N/A</v>
      </c>
      <c r="E4696" s="113" t="e">
        <f>VLOOKUP(B4696,Kodai_priem!$D$4:$D$564,1,FALSE)</f>
        <v>#N/A</v>
      </c>
      <c r="F4696" s="115"/>
      <c r="G4696" s="115"/>
      <c r="H4696" s="39"/>
      <c r="I4696" s="115"/>
      <c r="J4696" s="115"/>
      <c r="K4696" s="115"/>
      <c r="L4696" s="115"/>
      <c r="M4696" s="115"/>
      <c r="N4696" s="116"/>
      <c r="O4696" s="117"/>
      <c r="P4696" s="118"/>
      <c r="Q4696" s="115"/>
      <c r="R4696" s="115"/>
      <c r="S4696" s="117" t="str">
        <f t="shared" si="748"/>
        <v>nepildyti</v>
      </c>
      <c r="T4696" s="114" t="str">
        <f t="shared" si="748"/>
        <v>nepildyti</v>
      </c>
      <c r="U4696" s="115"/>
      <c r="V4696" s="115"/>
      <c r="W4696" s="116"/>
      <c r="X4696" s="153"/>
      <c r="Y4696" s="153"/>
      <c r="Z4696" s="153"/>
      <c r="AA4696" s="115"/>
      <c r="AB4696" s="115"/>
      <c r="AC4696" s="115"/>
      <c r="AD4696" s="115"/>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VLOOKUP(B4697,Kodai_priem!$D$4:$D$564,1,FALSE)</f>
        <v>#N/A</v>
      </c>
      <c r="F4697" s="115"/>
      <c r="G4697" s="115"/>
      <c r="H4697" s="39"/>
      <c r="I4697" s="115"/>
      <c r="J4697" s="115"/>
      <c r="K4697" s="115"/>
      <c r="L4697" s="115"/>
      <c r="M4697" s="115"/>
      <c r="N4697" s="116"/>
      <c r="O4697" s="117"/>
      <c r="P4697" s="118"/>
      <c r="Q4697" s="115"/>
      <c r="R4697" s="115"/>
      <c r="S4697" s="117" t="str">
        <f t="shared" ref="S4697:T4760" si="758">IF($R4697="fizinis asmuo","užpildykite","nepildyti")</f>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VLOOKUP(B4698,Kodai_priem!$D$4:$D$564,1,FALSE)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VLOOKUP(B4699,Kodai_priem!$D$4:$D$564,1,FALSE)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VLOOKUP(B4700,Kodai_priem!$D$4:$D$564,1,FALSE)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VLOOKUP(B4701,Kodai_priem!$D$4:$D$564,1,FALSE)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VLOOKUP(B4702,Kodai_priem!$D$4:$D$564,1,FALSE)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VLOOKUP(B4703,Kodai_priem!$D$4:$D$564,1,FALSE)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VLOOKUP(B4704,Kodai_priem!$D$4:$D$564,1,FALSE)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VLOOKUP(B4705,Kodai_priem!$D$4:$D$564,1,FALSE)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VLOOKUP(B4706,Kodai_priem!$D$4:$D$564,1,FALSE)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VLOOKUP(B4707,Kodai_priem!$D$4:$D$564,1,FALSE)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VLOOKUP(B4708,Kodai_priem!$D$4:$D$564,1,FALSE)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VLOOKUP(B4709,Kodai_priem!$D$4:$D$564,1,FALSE)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VLOOKUP(B4710,Kodai_priem!$D$4:$D$564,1,FALSE)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VLOOKUP(B4711,Kodai_priem!$D$4:$D$564,1,FALSE)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VLOOKUP(B4712,Kodai_priem!$D$4:$D$564,1,FALSE)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VLOOKUP(B4713,Kodai_priem!$D$4:$D$564,1,FALSE)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VLOOKUP(B4714,Kodai_priem!$D$4:$D$564,1,FALSE)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VLOOKUP(B4715,Kodai_priem!$D$4:$D$564,1,FALSE)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VLOOKUP(B4716,Kodai_priem!$D$4:$D$564,1,FALSE)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VLOOKUP(B4717,Kodai_priem!$D$4:$D$564,1,FALSE)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VLOOKUP(B4718,Kodai_priem!$D$4:$D$564,1,FALSE)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VLOOKUP(B4719,Kodai_priem!$D$4:$D$564,1,FALSE)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VLOOKUP(B4720,Kodai_priem!$D$4:$D$564,1,FALSE)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VLOOKUP(B4721,Kodai_priem!$D$4:$D$564,1,FALSE)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VLOOKUP(B4722,Kodai_priem!$D$4:$D$564,1,FALSE)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VLOOKUP(B4723,Kodai_priem!$D$4:$D$564,1,FALSE)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VLOOKUP(B4724,Kodai_priem!$D$4:$D$564,1,FALSE)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VLOOKUP(B4725,Kodai_priem!$D$4:$D$564,1,FALSE)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VLOOKUP(B4726,Kodai_priem!$D$4:$D$564,1,FALSE)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VLOOKUP(B4727,Kodai_priem!$D$4:$D$564,1,FALSE)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VLOOKUP(B4728,Kodai_priem!$D$4:$D$564,1,FALSE)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VLOOKUP(B4729,Kodai_priem!$D$4:$D$564,1,FALSE)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VLOOKUP(B4730,Kodai_priem!$D$4:$D$564,1,FALSE)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VLOOKUP(B4731,Kodai_priem!$D$4:$D$564,1,FALSE)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VLOOKUP(B4732,Kodai_priem!$D$4:$D$564,1,FALSE)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VLOOKUP(B4733,Kodai_priem!$D$4:$D$564,1,FALSE)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VLOOKUP(B4734,Kodai_priem!$D$4:$D$564,1,FALSE)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VLOOKUP(B4735,Kodai_priem!$D$4:$D$564,1,FALSE)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VLOOKUP(B4736,Kodai_priem!$D$4:$D$564,1,FALSE)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VLOOKUP(B4737,Kodai_priem!$D$4:$D$564,1,FALSE)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VLOOKUP(B4738,Kodai_priem!$D$4:$D$564,1,FALSE)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VLOOKUP(B4739,Kodai_priem!$D$4:$D$564,1,FALSE)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VLOOKUP(B4740,Kodai_priem!$D$4:$D$564,1,FALSE)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VLOOKUP(B4741,Kodai_priem!$D$4:$D$564,1,FALSE)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VLOOKUP(B4742,Kodai_priem!$D$4:$D$564,1,FALSE)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VLOOKUP(B4743,Kodai_priem!$D$4:$D$564,1,FALSE)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VLOOKUP(B4744,Kodai_priem!$D$4:$D$564,1,FALSE)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VLOOKUP(B4745,Kodai_priem!$D$4:$D$564,1,FALSE)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3" t="str">
        <f t="shared" si="753"/>
        <v/>
      </c>
      <c r="D4746" s="113" t="e">
        <f>VLOOKUP(C4746,Kodai_VVG!$C$4:$C$52,1,FALSE)</f>
        <v>#N/A</v>
      </c>
      <c r="E4746" s="113" t="e">
        <f>VLOOKUP(B4746,Kodai_priem!$D$4:$D$564,1,FALSE)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3" t="str">
        <f t="shared" si="753"/>
        <v/>
      </c>
      <c r="D4747" s="113" t="e">
        <f>VLOOKUP(C4747,Kodai_VVG!$C$4:$C$52,1,FALSE)</f>
        <v>#N/A</v>
      </c>
      <c r="E4747" s="113" t="e">
        <f>VLOOKUP(B4747,Kodai_priem!$D$4:$D$564,1,FALSE)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3" t="str">
        <f t="shared" si="753"/>
        <v/>
      </c>
      <c r="D4748" s="113" t="e">
        <f>VLOOKUP(C4748,Kodai_VVG!$C$4:$C$52,1,FALSE)</f>
        <v>#N/A</v>
      </c>
      <c r="E4748" s="113" t="e">
        <f>VLOOKUP(B4748,Kodai_priem!$D$4:$D$564,1,FALSE)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3" t="str">
        <f t="shared" si="753"/>
        <v/>
      </c>
      <c r="D4749" s="113" t="e">
        <f>VLOOKUP(C4749,Kodai_VVG!$C$4:$C$52,1,FALSE)</f>
        <v>#N/A</v>
      </c>
      <c r="E4749" s="113" t="e">
        <f>VLOOKUP(B4749,Kodai_priem!$D$4:$D$564,1,FALSE)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3" t="str">
        <f t="shared" si="753"/>
        <v/>
      </c>
      <c r="D4750" s="113" t="e">
        <f>VLOOKUP(C4750,Kodai_VVG!$C$4:$C$52,1,FALSE)</f>
        <v>#N/A</v>
      </c>
      <c r="E4750" s="113" t="e">
        <f>VLOOKUP(B4750,Kodai_priem!$D$4:$D$564,1,FALSE)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VLOOKUP(B4751,Kodai_priem!$D$4:$D$564,1,FALSE)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VLOOKUP(B4752,Kodai_priem!$D$4:$D$564,1,FALSE)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VLOOKUP(B4753,Kodai_priem!$D$4:$D$564,1,FALSE)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VLOOKUP(B4754,Kodai_priem!$D$4:$D$564,1,FALSE)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VLOOKUP(B4755,Kodai_priem!$D$4:$D$564,1,FALSE)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3" t="str">
        <f t="shared" si="753"/>
        <v/>
      </c>
      <c r="D4756" s="113" t="e">
        <f>VLOOKUP(C4756,Kodai_VVG!$C$4:$C$52,1,FALSE)</f>
        <v>#N/A</v>
      </c>
      <c r="E4756" s="113" t="e">
        <f>VLOOKUP(B4756,Kodai_priem!$D$4:$D$564,1,FALSE)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3" t="str">
        <f t="shared" si="753"/>
        <v/>
      </c>
      <c r="D4757" s="113" t="e">
        <f>VLOOKUP(C4757,Kodai_VVG!$C$4:$C$52,1,FALSE)</f>
        <v>#N/A</v>
      </c>
      <c r="E4757" s="113" t="e">
        <f>VLOOKUP(B4757,Kodai_priem!$D$4:$D$564,1,FALSE)</f>
        <v>#N/A</v>
      </c>
      <c r="F4757" s="115"/>
      <c r="G4757" s="115"/>
      <c r="H4757" s="39"/>
      <c r="I4757" s="115"/>
      <c r="J4757" s="115"/>
      <c r="K4757" s="115"/>
      <c r="L4757" s="115"/>
      <c r="M4757" s="115"/>
      <c r="N4757" s="116"/>
      <c r="O4757" s="117"/>
      <c r="P4757" s="118"/>
      <c r="Q4757" s="115"/>
      <c r="R4757" s="115"/>
      <c r="S4757" s="117" t="str">
        <f t="shared" si="758"/>
        <v>nepildyti</v>
      </c>
      <c r="T4757" s="114" t="str">
        <f t="shared" si="758"/>
        <v>nepildyti</v>
      </c>
      <c r="U4757" s="115"/>
      <c r="V4757" s="115"/>
      <c r="W4757" s="116"/>
      <c r="X4757" s="153"/>
      <c r="Y4757" s="153"/>
      <c r="Z4757" s="153"/>
      <c r="AA4757" s="115"/>
      <c r="AB4757" s="115"/>
      <c r="AC4757" s="115"/>
      <c r="AD4757" s="115"/>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3" t="str">
        <f t="shared" si="753"/>
        <v/>
      </c>
      <c r="D4758" s="113" t="e">
        <f>VLOOKUP(C4758,Kodai_VVG!$C$4:$C$52,1,FALSE)</f>
        <v>#N/A</v>
      </c>
      <c r="E4758" s="113" t="e">
        <f>VLOOKUP(B4758,Kodai_priem!$D$4:$D$564,1,FALSE)</f>
        <v>#N/A</v>
      </c>
      <c r="F4758" s="115"/>
      <c r="G4758" s="115"/>
      <c r="H4758" s="39"/>
      <c r="I4758" s="115"/>
      <c r="J4758" s="115"/>
      <c r="K4758" s="115"/>
      <c r="L4758" s="115"/>
      <c r="M4758" s="115"/>
      <c r="N4758" s="116"/>
      <c r="O4758" s="117"/>
      <c r="P4758" s="118"/>
      <c r="Q4758" s="115"/>
      <c r="R4758" s="115"/>
      <c r="S4758" s="117" t="str">
        <f t="shared" si="758"/>
        <v>nepildyti</v>
      </c>
      <c r="T4758" s="114" t="str">
        <f t="shared" si="758"/>
        <v>nepildyti</v>
      </c>
      <c r="U4758" s="115"/>
      <c r="V4758" s="115"/>
      <c r="W4758" s="116"/>
      <c r="X4758" s="153"/>
      <c r="Y4758" s="153"/>
      <c r="Z4758" s="153"/>
      <c r="AA4758" s="115"/>
      <c r="AB4758" s="115"/>
      <c r="AC4758" s="115"/>
      <c r="AD4758" s="115"/>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3" t="str">
        <f t="shared" si="753"/>
        <v/>
      </c>
      <c r="D4759" s="113" t="e">
        <f>VLOOKUP(C4759,Kodai_VVG!$C$4:$C$52,1,FALSE)</f>
        <v>#N/A</v>
      </c>
      <c r="E4759" s="113" t="e">
        <f>VLOOKUP(B4759,Kodai_priem!$D$4:$D$564,1,FALSE)</f>
        <v>#N/A</v>
      </c>
      <c r="F4759" s="115"/>
      <c r="G4759" s="115"/>
      <c r="H4759" s="39"/>
      <c r="I4759" s="115"/>
      <c r="J4759" s="115"/>
      <c r="K4759" s="115"/>
      <c r="L4759" s="115"/>
      <c r="M4759" s="115"/>
      <c r="N4759" s="116"/>
      <c r="O4759" s="117"/>
      <c r="P4759" s="118"/>
      <c r="Q4759" s="115"/>
      <c r="R4759" s="115"/>
      <c r="S4759" s="117" t="str">
        <f t="shared" si="758"/>
        <v>nepildyti</v>
      </c>
      <c r="T4759" s="114" t="str">
        <f t="shared" si="758"/>
        <v>nepildyti</v>
      </c>
      <c r="U4759" s="115"/>
      <c r="V4759" s="115"/>
      <c r="W4759" s="116"/>
      <c r="X4759" s="153"/>
      <c r="Y4759" s="153"/>
      <c r="Z4759" s="153"/>
      <c r="AA4759" s="115"/>
      <c r="AB4759" s="115"/>
      <c r="AC4759" s="115"/>
      <c r="AD4759" s="115"/>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3" t="str">
        <f t="shared" ref="C4760:C4823" si="763">LEFT(K4760,4)</f>
        <v/>
      </c>
      <c r="D4760" s="113" t="e">
        <f>VLOOKUP(C4760,Kodai_VVG!$C$4:$C$52,1,FALSE)</f>
        <v>#N/A</v>
      </c>
      <c r="E4760" s="113" t="e">
        <f>VLOOKUP(B4760,Kodai_priem!$D$4:$D$564,1,FALSE)</f>
        <v>#N/A</v>
      </c>
      <c r="F4760" s="115"/>
      <c r="G4760" s="115"/>
      <c r="H4760" s="39"/>
      <c r="I4760" s="115"/>
      <c r="J4760" s="115"/>
      <c r="K4760" s="115"/>
      <c r="L4760" s="115"/>
      <c r="M4760" s="115"/>
      <c r="N4760" s="116"/>
      <c r="O4760" s="117"/>
      <c r="P4760" s="118"/>
      <c r="Q4760" s="115"/>
      <c r="R4760" s="115"/>
      <c r="S4760" s="117" t="str">
        <f t="shared" si="758"/>
        <v>nepildyti</v>
      </c>
      <c r="T4760" s="114" t="str">
        <f t="shared" si="758"/>
        <v>nepildyti</v>
      </c>
      <c r="U4760" s="115"/>
      <c r="V4760" s="115"/>
      <c r="W4760" s="116"/>
      <c r="X4760" s="153"/>
      <c r="Y4760" s="153"/>
      <c r="Z4760" s="153"/>
      <c r="AA4760" s="115"/>
      <c r="AB4760" s="115"/>
      <c r="AC4760" s="115"/>
      <c r="AD4760" s="115"/>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VLOOKUP(B4761,Kodai_priem!$D$4:$D$564,1,FALSE)</f>
        <v>#N/A</v>
      </c>
      <c r="F4761" s="115"/>
      <c r="G4761" s="115"/>
      <c r="H4761" s="39"/>
      <c r="I4761" s="115"/>
      <c r="J4761" s="115"/>
      <c r="K4761" s="115"/>
      <c r="L4761" s="115"/>
      <c r="M4761" s="115"/>
      <c r="N4761" s="116"/>
      <c r="O4761" s="117"/>
      <c r="P4761" s="118"/>
      <c r="Q4761" s="115"/>
      <c r="R4761" s="115"/>
      <c r="S4761" s="117" t="str">
        <f t="shared" ref="S4761:T4824" si="768">IF($R4761="fizinis asmuo","užpildykite","nepildyti")</f>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VLOOKUP(B4762,Kodai_priem!$D$4:$D$564,1,FALSE)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VLOOKUP(B4763,Kodai_priem!$D$4:$D$564,1,FALSE)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VLOOKUP(B4764,Kodai_priem!$D$4:$D$564,1,FALSE)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VLOOKUP(B4765,Kodai_priem!$D$4:$D$564,1,FALSE)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VLOOKUP(B4766,Kodai_priem!$D$4:$D$564,1,FALSE)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VLOOKUP(B4767,Kodai_priem!$D$4:$D$564,1,FALSE)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VLOOKUP(B4768,Kodai_priem!$D$4:$D$564,1,FALSE)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VLOOKUP(B4769,Kodai_priem!$D$4:$D$564,1,FALSE)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VLOOKUP(B4770,Kodai_priem!$D$4:$D$564,1,FALSE)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VLOOKUP(B4771,Kodai_priem!$D$4:$D$564,1,FALSE)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VLOOKUP(B4772,Kodai_priem!$D$4:$D$564,1,FALSE)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VLOOKUP(B4773,Kodai_priem!$D$4:$D$564,1,FALSE)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VLOOKUP(B4774,Kodai_priem!$D$4:$D$564,1,FALSE)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VLOOKUP(B4775,Kodai_priem!$D$4:$D$564,1,FALSE)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VLOOKUP(B4776,Kodai_priem!$D$4:$D$564,1,FALSE)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VLOOKUP(B4777,Kodai_priem!$D$4:$D$564,1,FALSE)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VLOOKUP(B4778,Kodai_priem!$D$4:$D$564,1,FALSE)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VLOOKUP(B4779,Kodai_priem!$D$4:$D$564,1,FALSE)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VLOOKUP(B4780,Kodai_priem!$D$4:$D$564,1,FALSE)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VLOOKUP(B4781,Kodai_priem!$D$4:$D$564,1,FALSE)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VLOOKUP(B4782,Kodai_priem!$D$4:$D$564,1,FALSE)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VLOOKUP(B4783,Kodai_priem!$D$4:$D$564,1,FALSE)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VLOOKUP(B4784,Kodai_priem!$D$4:$D$564,1,FALSE)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VLOOKUP(B4785,Kodai_priem!$D$4:$D$564,1,FALSE)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VLOOKUP(B4786,Kodai_priem!$D$4:$D$564,1,FALSE)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VLOOKUP(B4787,Kodai_priem!$D$4:$D$564,1,FALSE)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VLOOKUP(B4788,Kodai_priem!$D$4:$D$564,1,FALSE)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VLOOKUP(B4789,Kodai_priem!$D$4:$D$564,1,FALSE)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VLOOKUP(B4790,Kodai_priem!$D$4:$D$564,1,FALSE)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VLOOKUP(B4791,Kodai_priem!$D$4:$D$564,1,FALSE)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VLOOKUP(B4792,Kodai_priem!$D$4:$D$564,1,FALSE)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VLOOKUP(B4793,Kodai_priem!$D$4:$D$564,1,FALSE)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VLOOKUP(B4794,Kodai_priem!$D$4:$D$564,1,FALSE)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VLOOKUP(B4795,Kodai_priem!$D$4:$D$564,1,FALSE)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VLOOKUP(B4796,Kodai_priem!$D$4:$D$564,1,FALSE)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VLOOKUP(B4797,Kodai_priem!$D$4:$D$564,1,FALSE)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VLOOKUP(B4798,Kodai_priem!$D$4:$D$564,1,FALSE)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VLOOKUP(B4799,Kodai_priem!$D$4:$D$564,1,FALSE)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VLOOKUP(B4800,Kodai_priem!$D$4:$D$564,1,FALSE)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VLOOKUP(B4801,Kodai_priem!$D$4:$D$564,1,FALSE)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VLOOKUP(B4802,Kodai_priem!$D$4:$D$564,1,FALSE)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VLOOKUP(B4803,Kodai_priem!$D$4:$D$564,1,FALSE)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VLOOKUP(B4804,Kodai_priem!$D$4:$D$564,1,FALSE)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VLOOKUP(B4805,Kodai_priem!$D$4:$D$564,1,FALSE)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VLOOKUP(B4806,Kodai_priem!$D$4:$D$564,1,FALSE)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VLOOKUP(B4807,Kodai_priem!$D$4:$D$564,1,FALSE)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VLOOKUP(B4808,Kodai_priem!$D$4:$D$564,1,FALSE)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VLOOKUP(B4809,Kodai_priem!$D$4:$D$564,1,FALSE)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3" t="str">
        <f t="shared" si="763"/>
        <v/>
      </c>
      <c r="D4810" s="113" t="e">
        <f>VLOOKUP(C4810,Kodai_VVG!$C$4:$C$52,1,FALSE)</f>
        <v>#N/A</v>
      </c>
      <c r="E4810" s="113" t="e">
        <f>VLOOKUP(B4810,Kodai_priem!$D$4:$D$564,1,FALSE)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3" t="str">
        <f t="shared" si="763"/>
        <v/>
      </c>
      <c r="D4811" s="113" t="e">
        <f>VLOOKUP(C4811,Kodai_VVG!$C$4:$C$52,1,FALSE)</f>
        <v>#N/A</v>
      </c>
      <c r="E4811" s="113" t="e">
        <f>VLOOKUP(B4811,Kodai_priem!$D$4:$D$564,1,FALSE)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3" t="str">
        <f t="shared" si="763"/>
        <v/>
      </c>
      <c r="D4812" s="113" t="e">
        <f>VLOOKUP(C4812,Kodai_VVG!$C$4:$C$52,1,FALSE)</f>
        <v>#N/A</v>
      </c>
      <c r="E4812" s="113" t="e">
        <f>VLOOKUP(B4812,Kodai_priem!$D$4:$D$564,1,FALSE)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3" t="str">
        <f t="shared" si="763"/>
        <v/>
      </c>
      <c r="D4813" s="113" t="e">
        <f>VLOOKUP(C4813,Kodai_VVG!$C$4:$C$52,1,FALSE)</f>
        <v>#N/A</v>
      </c>
      <c r="E4813" s="113" t="e">
        <f>VLOOKUP(B4813,Kodai_priem!$D$4:$D$564,1,FALSE)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3" t="str">
        <f t="shared" si="763"/>
        <v/>
      </c>
      <c r="D4814" s="113" t="e">
        <f>VLOOKUP(C4814,Kodai_VVG!$C$4:$C$52,1,FALSE)</f>
        <v>#N/A</v>
      </c>
      <c r="E4814" s="113" t="e">
        <f>VLOOKUP(B4814,Kodai_priem!$D$4:$D$564,1,FALSE)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VLOOKUP(B4815,Kodai_priem!$D$4:$D$564,1,FALSE)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VLOOKUP(B4816,Kodai_priem!$D$4:$D$564,1,FALSE)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VLOOKUP(B4817,Kodai_priem!$D$4:$D$564,1,FALSE)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VLOOKUP(B4818,Kodai_priem!$D$4:$D$564,1,FALSE)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VLOOKUP(B4819,Kodai_priem!$D$4:$D$564,1,FALSE)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3" t="str">
        <f t="shared" si="763"/>
        <v/>
      </c>
      <c r="D4820" s="113" t="e">
        <f>VLOOKUP(C4820,Kodai_VVG!$C$4:$C$52,1,FALSE)</f>
        <v>#N/A</v>
      </c>
      <c r="E4820" s="113" t="e">
        <f>VLOOKUP(B4820,Kodai_priem!$D$4:$D$564,1,FALSE)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3" t="str">
        <f t="shared" si="763"/>
        <v/>
      </c>
      <c r="D4821" s="113" t="e">
        <f>VLOOKUP(C4821,Kodai_VVG!$C$4:$C$52,1,FALSE)</f>
        <v>#N/A</v>
      </c>
      <c r="E4821" s="113" t="e">
        <f>VLOOKUP(B4821,Kodai_priem!$D$4:$D$564,1,FALSE)</f>
        <v>#N/A</v>
      </c>
      <c r="F4821" s="115"/>
      <c r="G4821" s="115"/>
      <c r="H4821" s="39"/>
      <c r="I4821" s="115"/>
      <c r="J4821" s="115"/>
      <c r="K4821" s="115"/>
      <c r="L4821" s="115"/>
      <c r="M4821" s="115"/>
      <c r="N4821" s="116"/>
      <c r="O4821" s="117"/>
      <c r="P4821" s="118"/>
      <c r="Q4821" s="115"/>
      <c r="R4821" s="115"/>
      <c r="S4821" s="117" t="str">
        <f t="shared" si="768"/>
        <v>nepildyti</v>
      </c>
      <c r="T4821" s="114" t="str">
        <f t="shared" si="768"/>
        <v>nepildyti</v>
      </c>
      <c r="U4821" s="115"/>
      <c r="V4821" s="115"/>
      <c r="W4821" s="116"/>
      <c r="X4821" s="153"/>
      <c r="Y4821" s="153"/>
      <c r="Z4821" s="153"/>
      <c r="AA4821" s="115"/>
      <c r="AB4821" s="115"/>
      <c r="AC4821" s="115"/>
      <c r="AD4821" s="115"/>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3" t="str">
        <f t="shared" si="763"/>
        <v/>
      </c>
      <c r="D4822" s="113" t="e">
        <f>VLOOKUP(C4822,Kodai_VVG!$C$4:$C$52,1,FALSE)</f>
        <v>#N/A</v>
      </c>
      <c r="E4822" s="113" t="e">
        <f>VLOOKUP(B4822,Kodai_priem!$D$4:$D$564,1,FALSE)</f>
        <v>#N/A</v>
      </c>
      <c r="F4822" s="115"/>
      <c r="G4822" s="115"/>
      <c r="H4822" s="39"/>
      <c r="I4822" s="115"/>
      <c r="J4822" s="115"/>
      <c r="K4822" s="115"/>
      <c r="L4822" s="115"/>
      <c r="M4822" s="115"/>
      <c r="N4822" s="116"/>
      <c r="O4822" s="117"/>
      <c r="P4822" s="118"/>
      <c r="Q4822" s="115"/>
      <c r="R4822" s="115"/>
      <c r="S4822" s="117" t="str">
        <f t="shared" si="768"/>
        <v>nepildyti</v>
      </c>
      <c r="T4822" s="114" t="str">
        <f t="shared" si="768"/>
        <v>nepildyti</v>
      </c>
      <c r="U4822" s="115"/>
      <c r="V4822" s="115"/>
      <c r="W4822" s="116"/>
      <c r="X4822" s="153"/>
      <c r="Y4822" s="153"/>
      <c r="Z4822" s="153"/>
      <c r="AA4822" s="115"/>
      <c r="AB4822" s="115"/>
      <c r="AC4822" s="115"/>
      <c r="AD4822" s="115"/>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3" t="str">
        <f t="shared" si="763"/>
        <v/>
      </c>
      <c r="D4823" s="113" t="e">
        <f>VLOOKUP(C4823,Kodai_VVG!$C$4:$C$52,1,FALSE)</f>
        <v>#N/A</v>
      </c>
      <c r="E4823" s="113" t="e">
        <f>VLOOKUP(B4823,Kodai_priem!$D$4:$D$564,1,FALSE)</f>
        <v>#N/A</v>
      </c>
      <c r="F4823" s="115"/>
      <c r="G4823" s="115"/>
      <c r="H4823" s="39"/>
      <c r="I4823" s="115"/>
      <c r="J4823" s="115"/>
      <c r="K4823" s="115"/>
      <c r="L4823" s="115"/>
      <c r="M4823" s="115"/>
      <c r="N4823" s="116"/>
      <c r="O4823" s="117"/>
      <c r="P4823" s="118"/>
      <c r="Q4823" s="115"/>
      <c r="R4823" s="115"/>
      <c r="S4823" s="117" t="str">
        <f t="shared" si="768"/>
        <v>nepildyti</v>
      </c>
      <c r="T4823" s="114" t="str">
        <f t="shared" si="768"/>
        <v>nepildyti</v>
      </c>
      <c r="U4823" s="115"/>
      <c r="V4823" s="115"/>
      <c r="W4823" s="116"/>
      <c r="X4823" s="153"/>
      <c r="Y4823" s="153"/>
      <c r="Z4823" s="153"/>
      <c r="AA4823" s="115"/>
      <c r="AB4823" s="115"/>
      <c r="AC4823" s="115"/>
      <c r="AD4823" s="115"/>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3" t="str">
        <f t="shared" ref="C4824:C4861" si="773">LEFT(K4824,4)</f>
        <v/>
      </c>
      <c r="D4824" s="113" t="e">
        <f>VLOOKUP(C4824,Kodai_VVG!$C$4:$C$52,1,FALSE)</f>
        <v>#N/A</v>
      </c>
      <c r="E4824" s="113" t="e">
        <f>VLOOKUP(B4824,Kodai_priem!$D$4:$D$564,1,FALSE)</f>
        <v>#N/A</v>
      </c>
      <c r="F4824" s="115"/>
      <c r="G4824" s="115"/>
      <c r="H4824" s="39"/>
      <c r="I4824" s="115"/>
      <c r="J4824" s="115"/>
      <c r="K4824" s="115"/>
      <c r="L4824" s="115"/>
      <c r="M4824" s="115"/>
      <c r="N4824" s="116"/>
      <c r="O4824" s="117"/>
      <c r="P4824" s="118"/>
      <c r="Q4824" s="115"/>
      <c r="R4824" s="115"/>
      <c r="S4824" s="117" t="str">
        <f t="shared" si="768"/>
        <v>nepildyti</v>
      </c>
      <c r="T4824" s="114" t="str">
        <f t="shared" si="768"/>
        <v>nepildyti</v>
      </c>
      <c r="U4824" s="115"/>
      <c r="V4824" s="115"/>
      <c r="W4824" s="116"/>
      <c r="X4824" s="153"/>
      <c r="Y4824" s="153"/>
      <c r="Z4824" s="153"/>
      <c r="AA4824" s="115"/>
      <c r="AB4824" s="115"/>
      <c r="AC4824" s="115"/>
      <c r="AD4824" s="115"/>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VLOOKUP(B4825,Kodai_priem!$D$4:$D$564,1,FALSE)</f>
        <v>#N/A</v>
      </c>
      <c r="F4825" s="115"/>
      <c r="G4825" s="115"/>
      <c r="H4825" s="39"/>
      <c r="I4825" s="115"/>
      <c r="J4825" s="115"/>
      <c r="K4825" s="115"/>
      <c r="L4825" s="115"/>
      <c r="M4825" s="115"/>
      <c r="N4825" s="116"/>
      <c r="O4825" s="117"/>
      <c r="P4825" s="118"/>
      <c r="Q4825" s="115"/>
      <c r="R4825" s="115"/>
      <c r="S4825" s="117" t="str">
        <f t="shared" ref="S4825:T4861" si="778">IF($R4825="fizinis asmuo","užpildykite","nepildyti")</f>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VLOOKUP(B4826,Kodai_priem!$D$4:$D$564,1,FALSE)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VLOOKUP(B4827,Kodai_priem!$D$4:$D$564,1,FALSE)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VLOOKUP(B4828,Kodai_priem!$D$4:$D$564,1,FALSE)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VLOOKUP(B4829,Kodai_priem!$D$4:$D$564,1,FALSE)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VLOOKUP(B4830,Kodai_priem!$D$4:$D$564,1,FALSE)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VLOOKUP(B4831,Kodai_priem!$D$4:$D$564,1,FALSE)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VLOOKUP(B4832,Kodai_priem!$D$4:$D$564,1,FALSE)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VLOOKUP(B4833,Kodai_priem!$D$4:$D$564,1,FALSE)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VLOOKUP(B4834,Kodai_priem!$D$4:$D$564,1,FALSE)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VLOOKUP(B4835,Kodai_priem!$D$4:$D$564,1,FALSE)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VLOOKUP(B4836,Kodai_priem!$D$4:$D$564,1,FALSE)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VLOOKUP(B4837,Kodai_priem!$D$4:$D$564,1,FALSE)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VLOOKUP(B4838,Kodai_priem!$D$4:$D$564,1,FALSE)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VLOOKUP(B4839,Kodai_priem!$D$4:$D$564,1,FALSE)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VLOOKUP(B4840,Kodai_priem!$D$4:$D$564,1,FALSE)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VLOOKUP(B4841,Kodai_priem!$D$4:$D$564,1,FALSE)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VLOOKUP(B4842,Kodai_priem!$D$4:$D$564,1,FALSE)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VLOOKUP(B4843,Kodai_priem!$D$4:$D$564,1,FALSE)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VLOOKUP(B4844,Kodai_priem!$D$4:$D$564,1,FALSE)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VLOOKUP(B4845,Kodai_priem!$D$4:$D$564,1,FALSE)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VLOOKUP(B4846,Kodai_priem!$D$4:$D$564,1,FALSE)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VLOOKUP(B4847,Kodai_priem!$D$4:$D$564,1,FALSE)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VLOOKUP(B4848,Kodai_priem!$D$4:$D$564,1,FALSE)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VLOOKUP(B4849,Kodai_priem!$D$4:$D$564,1,FALSE)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VLOOKUP(B4850,Kodai_priem!$D$4:$D$564,1,FALSE)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VLOOKUP(B4851,Kodai_priem!$D$4:$D$564,1,FALSE)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VLOOKUP(B4852,Kodai_priem!$D$4:$D$564,1,FALSE)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VLOOKUP(B4853,Kodai_priem!$D$4:$D$564,1,FALSE)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VLOOKUP(B4854,Kodai_priem!$D$4:$D$564,1,FALSE)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VLOOKUP(B4855,Kodai_priem!$D$4:$D$564,1,FALSE)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VLOOKUP(B4856,Kodai_priem!$D$4:$D$564,1,FALSE)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VLOOKUP(B4857,Kodai_priem!$D$4:$D$564,1,FALSE)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3" t="str">
        <f t="shared" si="773"/>
        <v/>
      </c>
      <c r="D4858" s="113" t="e">
        <f>VLOOKUP(C4858,Kodai_VVG!$C$4:$C$52,1,FALSE)</f>
        <v>#N/A</v>
      </c>
      <c r="E4858" s="113" t="e">
        <f>VLOOKUP(B4858,Kodai_priem!$D$4:$D$564,1,FALSE)</f>
        <v>#N/A</v>
      </c>
      <c r="F4858" s="115"/>
      <c r="G4858" s="115"/>
      <c r="H4858" s="39"/>
      <c r="I4858" s="115"/>
      <c r="J4858" s="115"/>
      <c r="K4858" s="115"/>
      <c r="L4858" s="115"/>
      <c r="M4858" s="115"/>
      <c r="N4858" s="116"/>
      <c r="O4858" s="117"/>
      <c r="P4858" s="118"/>
      <c r="Q4858" s="115"/>
      <c r="R4858" s="115"/>
      <c r="S4858" s="117" t="str">
        <f t="shared" si="778"/>
        <v>nepildyti</v>
      </c>
      <c r="T4858" s="114" t="str">
        <f t="shared" si="778"/>
        <v>nepildyti</v>
      </c>
      <c r="U4858" s="115"/>
      <c r="V4858" s="115"/>
      <c r="W4858" s="116"/>
      <c r="X4858" s="153"/>
      <c r="Y4858" s="153"/>
      <c r="Z4858" s="153"/>
      <c r="AA4858" s="115"/>
      <c r="AB4858" s="115"/>
      <c r="AC4858" s="115"/>
      <c r="AD4858" s="115"/>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3" t="str">
        <f t="shared" si="773"/>
        <v/>
      </c>
      <c r="D4859" s="113" t="e">
        <f>VLOOKUP(C4859,Kodai_VVG!$C$4:$C$52,1,FALSE)</f>
        <v>#N/A</v>
      </c>
      <c r="E4859" s="113" t="e">
        <f>VLOOKUP(B4859,Kodai_priem!$D$4:$D$564,1,FALSE)</f>
        <v>#N/A</v>
      </c>
      <c r="F4859" s="115"/>
      <c r="G4859" s="115"/>
      <c r="H4859" s="39"/>
      <c r="I4859" s="115"/>
      <c r="J4859" s="115"/>
      <c r="K4859" s="115"/>
      <c r="L4859" s="115"/>
      <c r="M4859" s="115"/>
      <c r="N4859" s="116"/>
      <c r="O4859" s="117"/>
      <c r="P4859" s="118"/>
      <c r="Q4859" s="115"/>
      <c r="R4859" s="115"/>
      <c r="S4859" s="117" t="str">
        <f t="shared" si="778"/>
        <v>nepildyti</v>
      </c>
      <c r="T4859" s="114" t="str">
        <f t="shared" si="778"/>
        <v>nepildyti</v>
      </c>
      <c r="U4859" s="115"/>
      <c r="V4859" s="115"/>
      <c r="W4859" s="116"/>
      <c r="X4859" s="153"/>
      <c r="Y4859" s="153"/>
      <c r="Z4859" s="153"/>
      <c r="AA4859" s="115"/>
      <c r="AB4859" s="115"/>
      <c r="AC4859" s="115"/>
      <c r="AD4859" s="115"/>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3" t="str">
        <f t="shared" si="773"/>
        <v/>
      </c>
      <c r="D4860" s="113" t="e">
        <f>VLOOKUP(C4860,Kodai_VVG!$C$4:$C$52,1,FALSE)</f>
        <v>#N/A</v>
      </c>
      <c r="E4860" s="113" t="e">
        <f>VLOOKUP(B4860,Kodai_priem!$D$4:$D$564,1,FALSE)</f>
        <v>#N/A</v>
      </c>
      <c r="F4860" s="115"/>
      <c r="G4860" s="115"/>
      <c r="H4860" s="39"/>
      <c r="I4860" s="115"/>
      <c r="J4860" s="115"/>
      <c r="K4860" s="115"/>
      <c r="L4860" s="115"/>
      <c r="M4860" s="115"/>
      <c r="N4860" s="116"/>
      <c r="O4860" s="117"/>
      <c r="P4860" s="118"/>
      <c r="Q4860" s="115"/>
      <c r="R4860" s="115"/>
      <c r="S4860" s="117" t="str">
        <f t="shared" si="778"/>
        <v>nepildyti</v>
      </c>
      <c r="T4860" s="114" t="str">
        <f t="shared" si="778"/>
        <v>nepildyti</v>
      </c>
      <c r="U4860" s="115"/>
      <c r="V4860" s="115"/>
      <c r="W4860" s="116"/>
      <c r="X4860" s="153"/>
      <c r="Y4860" s="153"/>
      <c r="Z4860" s="153"/>
      <c r="AA4860" s="115"/>
      <c r="AB4860" s="115"/>
      <c r="AC4860" s="115"/>
      <c r="AD4860" s="115"/>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3" t="str">
        <f t="shared" si="773"/>
        <v/>
      </c>
      <c r="D4861" s="113" t="e">
        <f>VLOOKUP(C4861,Kodai_VVG!$C$4:$C$52,1,FALSE)</f>
        <v>#N/A</v>
      </c>
      <c r="E4861" s="113" t="e">
        <f>VLOOKUP(B4861,Kodai_priem!$D$4:$D$564,1,FALSE)</f>
        <v>#N/A</v>
      </c>
      <c r="F4861" s="115"/>
      <c r="G4861" s="115"/>
      <c r="H4861" s="39"/>
      <c r="I4861" s="115"/>
      <c r="J4861" s="115"/>
      <c r="K4861" s="115"/>
      <c r="L4861" s="115"/>
      <c r="M4861" s="115"/>
      <c r="N4861" s="116"/>
      <c r="O4861" s="117"/>
      <c r="P4861" s="118"/>
      <c r="Q4861" s="115"/>
      <c r="R4861" s="115"/>
      <c r="S4861" s="117" t="str">
        <f t="shared" si="778"/>
        <v>nepildyti</v>
      </c>
      <c r="T4861" s="114" t="str">
        <f t="shared" si="778"/>
        <v>nepildyti</v>
      </c>
      <c r="U4861" s="115"/>
      <c r="V4861" s="115"/>
      <c r="W4861" s="116"/>
      <c r="X4861" s="153"/>
      <c r="Y4861" s="153"/>
      <c r="Z4861" s="153"/>
      <c r="AA4861" s="115"/>
      <c r="AB4861" s="115"/>
      <c r="AC4861" s="115"/>
      <c r="AD4861" s="115"/>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5">
    <dataValidation type="date" allowBlank="1" showInputMessage="1" showErrorMessage="1" sqref="H12:H4861 X12:Z4861" xr:uid="{00000000-0002-0000-0900-000000000000}">
      <formula1>42370</formula1>
      <formula2>45291</formula2>
    </dataValidation>
    <dataValidation type="decimal" allowBlank="1" showInputMessage="1" showErrorMessage="1" sqref="N12:N4861 W12:W37 W39: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D20:AD4861 AB12:AB18 AC12:AC4861 AD12:AD18 AB20:AB43 AB45:AB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00000000-0002-0000-0900-000004000000}">
      <formula1>0.25</formula1>
      <formula2>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S12:T4861</xm:sqref>
        </x14:dataValidation>
        <x14:dataValidation type="list" allowBlank="1" showInputMessage="1" showErrorMessage="1" xr:uid="{00000000-0002-0000-0900-000007000000}">
          <x14:formula1>
            <xm:f>Instrukcija!$D$32:$D$33</xm:f>
          </x14:formula1>
          <xm:sqref>O12:O4861</xm:sqref>
        </x14:dataValidation>
        <x14:dataValidation type="list" allowBlank="1" showInputMessage="1" showErrorMessage="1" xr:uid="{00000000-0002-0000-0900-000008000000}">
          <x14:formula1>
            <xm:f>Instrukcija!$D$59:$D$63</xm:f>
          </x14:formula1>
          <xm:sqref>R40 R42:R49 R51:R4861 R12:R38</xm:sqref>
        </x14:dataValidation>
        <x14:dataValidation type="list" allowBlank="1" showInputMessage="1" showErrorMessage="1" xr:uid="{00000000-0002-0000-0900-000009000000}">
          <x14:formula1>
            <xm:f>Instrukcija!$D$55:$D$56</xm:f>
          </x14:formula1>
          <xm:sqref>Q12:Q4861 R50 R39 R41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workbookViewId="0">
      <selection activeCell="H15" sqref="H15"/>
    </sheetView>
  </sheetViews>
  <sheetFormatPr defaultColWidth="8.7265625" defaultRowHeight="12" x14ac:dyDescent="0.3"/>
  <cols>
    <col min="1" max="1" width="15.81640625" style="61" customWidth="1"/>
    <col min="2" max="2" width="16.54296875" style="61" customWidth="1"/>
    <col min="3" max="4" width="8.54296875" style="64" customWidth="1"/>
    <col min="5" max="5" width="30.54296875" style="40" customWidth="1"/>
    <col min="6" max="6" width="18.54296875" style="40" customWidth="1"/>
    <col min="7" max="8" width="12.7265625" style="40" customWidth="1"/>
    <col min="9" max="11" width="16.54296875" style="62" customWidth="1"/>
    <col min="12" max="12" width="5.7265625" style="102" customWidth="1"/>
    <col min="13" max="16384" width="8.72656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SUM(H13:H37)</f>
        <v>2114412</v>
      </c>
      <c r="I10" s="125">
        <f>SUM(I13:I37)</f>
        <v>24</v>
      </c>
      <c r="J10" s="69">
        <f>SUM(J13:J37)</f>
        <v>3891527.34</v>
      </c>
      <c r="K10" s="76">
        <f>IF(H10&gt;0,J10/$H10*100,0)</f>
        <v>184.04773241922575</v>
      </c>
      <c r="L10" s="102"/>
    </row>
    <row r="11" spans="1:12" s="62" customFormat="1" x14ac:dyDescent="0.3">
      <c r="A11" s="62" t="s">
        <v>65</v>
      </c>
      <c r="B11" s="34" t="s">
        <v>110</v>
      </c>
      <c r="C11" s="34"/>
      <c r="D11" s="34"/>
      <c r="E11" s="34"/>
      <c r="F11" s="34"/>
      <c r="G11" s="34"/>
      <c r="H11" s="69">
        <f t="shared" ref="H11:J12" si="0">SUMIFS(H$13:H$37,$G$13:$G$37,$A11)</f>
        <v>2114412</v>
      </c>
      <c r="I11" s="125">
        <f t="shared" si="0"/>
        <v>24</v>
      </c>
      <c r="J11" s="69">
        <f t="shared" si="0"/>
        <v>3891527.34</v>
      </c>
      <c r="K11" s="76">
        <f t="shared" ref="K11:K37" si="1">IF(H11&gt;0,J11/$H11*100,0)</f>
        <v>184.04773241922575</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VLOOKUP($B13,'D2'!$A$10:$H$34,7,FALSE)</f>
        <v>0</v>
      </c>
      <c r="J13" s="75">
        <f>VLOOKUP($B13,'D2'!$A$10:$H$34,8,FALSE)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292679</v>
      </c>
      <c r="I14" s="126">
        <f>VLOOKUP($B14,'D2'!$A$10:$H$34,7,FALSE)</f>
        <v>6</v>
      </c>
      <c r="J14" s="75">
        <f>VLOOKUP($B14,'D2'!$A$10:$H$34,8,FALSE)</f>
        <v>1029687.5800000001</v>
      </c>
      <c r="K14" s="77">
        <f t="shared" si="1"/>
        <v>351.81464334646495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1164588</v>
      </c>
      <c r="I15" s="126">
        <f>VLOOKUP($B15,'D2'!$A$10:$H$34,7,FALSE)</f>
        <v>5</v>
      </c>
      <c r="J15" s="75">
        <f>VLOOKUP($B15,'D2'!$A$10:$H$34,8,FALSE)</f>
        <v>1397953.8900000001</v>
      </c>
      <c r="K15" s="77">
        <f t="shared" si="1"/>
        <v>120.03849344145743</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VLOOKUP($B16,'D2'!$A$10:$H$34,7,FALSE)</f>
        <v>0</v>
      </c>
      <c r="J16" s="75">
        <f>VLOOKUP($B16,'D2'!$A$10:$H$34,8,FALSE)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126">
        <f>VLOOKUP($B17,'D2'!$A$10:$H$34,7,FALSE)</f>
        <v>2</v>
      </c>
      <c r="J17" s="75">
        <f>VLOOKUP($B17,'D2'!$A$10:$H$34,8,FALSE)</f>
        <v>585714</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163822</v>
      </c>
      <c r="I18" s="126">
        <f>VLOOKUP($B18,'D2'!$A$10:$H$34,7,FALSE)</f>
        <v>2</v>
      </c>
      <c r="J18" s="75">
        <f>VLOOKUP($B18,'D2'!$A$10:$H$34,8,FALSE)</f>
        <v>163821.99</v>
      </c>
      <c r="K18" s="77">
        <f t="shared" si="1"/>
        <v>99.999993895813745</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VLOOKUP($B19,'D2'!$A$10:$H$34,7,FALSE)</f>
        <v>0</v>
      </c>
      <c r="J19" s="75">
        <f>VLOOKUP($B19,'D2'!$A$10:$H$34,8,FALSE)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154815</v>
      </c>
      <c r="I20" s="126">
        <f>VLOOKUP($B20,'D2'!$A$10:$H$34,7,FALSE)</f>
        <v>2</v>
      </c>
      <c r="J20" s="75">
        <f>VLOOKUP($B20,'D2'!$A$10:$H$34,8,FALSE)</f>
        <v>244047.5</v>
      </c>
      <c r="K20" s="77">
        <f t="shared" si="1"/>
        <v>157.63814875819526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191192</v>
      </c>
      <c r="I21" s="126">
        <f>VLOOKUP($B21,'D2'!$A$10:$H$34,7,FALSE)</f>
        <v>2</v>
      </c>
      <c r="J21" s="75">
        <f>VLOOKUP($B21,'D2'!$A$10:$H$34,8,FALSE)</f>
        <v>343618.88</v>
      </c>
      <c r="K21" s="77">
        <f t="shared" si="1"/>
        <v>179.72450730156072</v>
      </c>
    </row>
    <row r="22" spans="2:11" x14ac:dyDescent="0.3">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5">
        <f>'VPS1'!F18</f>
        <v>38870</v>
      </c>
      <c r="I22" s="126">
        <f>VLOOKUP($B22,'D2'!$A$10:$H$34,7,FALSE)</f>
        <v>2</v>
      </c>
      <c r="J22" s="75">
        <f>VLOOKUP($B22,'D2'!$A$10:$H$34,8,FALSE)</f>
        <v>48587.5</v>
      </c>
      <c r="K22" s="77">
        <f t="shared" si="1"/>
        <v>125</v>
      </c>
    </row>
    <row r="23" spans="2:11" x14ac:dyDescent="0.3">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5">
        <f>'VPS1'!F19</f>
        <v>48810</v>
      </c>
      <c r="I23" s="126">
        <f>VLOOKUP($B23,'D2'!$A$10:$H$34,7,FALSE)</f>
        <v>2</v>
      </c>
      <c r="J23" s="75">
        <f>VLOOKUP($B23,'D2'!$A$10:$H$34,8,FALSE)</f>
        <v>78096</v>
      </c>
      <c r="K23" s="77">
        <f t="shared" si="1"/>
        <v>160</v>
      </c>
    </row>
    <row r="24" spans="2:11" x14ac:dyDescent="0.3">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5">
        <f>'VPS1'!F20</f>
        <v>59636</v>
      </c>
      <c r="I24" s="126">
        <f>VLOOKUP($B24,'D2'!$A$10:$H$34,7,FALSE)</f>
        <v>1</v>
      </c>
      <c r="J24" s="75">
        <f>VLOOKUP($B24,'D2'!$A$10:$H$34,8,FALSE)</f>
        <v>0</v>
      </c>
      <c r="K24" s="77">
        <f t="shared" si="1"/>
        <v>0</v>
      </c>
    </row>
    <row r="25" spans="2:11" x14ac:dyDescent="0.3">
      <c r="B25" s="27" t="str">
        <f>'VPS1'!A21</f>
        <v>-</v>
      </c>
      <c r="C25" s="28">
        <f>'VPS1'!B21</f>
        <v>0</v>
      </c>
      <c r="D25" s="28">
        <f>'VPS1'!C21</f>
        <v>0</v>
      </c>
      <c r="E25" s="27">
        <f>'VPS1'!D21</f>
        <v>0</v>
      </c>
      <c r="F25" s="27">
        <f>'VPS1'!E21</f>
        <v>0</v>
      </c>
      <c r="G25" s="27">
        <f>'VPS1'!G21</f>
        <v>0</v>
      </c>
      <c r="H25" s="75">
        <f>'VPS1'!F21</f>
        <v>0</v>
      </c>
      <c r="I25" s="126">
        <f>VLOOKUP($B25,'D2'!$A$10:$H$34,7,FALSE)</f>
        <v>0</v>
      </c>
      <c r="J25" s="75">
        <f>VLOOKUP($B25,'D2'!$A$10:$H$34,8,FALSE)</f>
        <v>0</v>
      </c>
      <c r="K25" s="77">
        <f t="shared" si="1"/>
        <v>0</v>
      </c>
    </row>
    <row r="26" spans="2:11" x14ac:dyDescent="0.3">
      <c r="B26" s="27" t="str">
        <f>'VPS1'!A22</f>
        <v>-</v>
      </c>
      <c r="C26" s="28">
        <f>'VPS1'!B22</f>
        <v>0</v>
      </c>
      <c r="D26" s="28">
        <f>'VPS1'!C22</f>
        <v>0</v>
      </c>
      <c r="E26" s="27">
        <f>'VPS1'!D22</f>
        <v>0</v>
      </c>
      <c r="F26" s="27">
        <f>'VPS1'!E22</f>
        <v>0</v>
      </c>
      <c r="G26" s="27">
        <f>'VPS1'!G22</f>
        <v>0</v>
      </c>
      <c r="H26" s="75">
        <f>'VPS1'!F22</f>
        <v>0</v>
      </c>
      <c r="I26" s="126">
        <f>VLOOKUP($B26,'D2'!$A$10:$H$34,7,FALSE)</f>
        <v>0</v>
      </c>
      <c r="J26" s="75">
        <f>VLOOKUP($B26,'D2'!$A$10:$H$34,8,FALSE)</f>
        <v>0</v>
      </c>
      <c r="K26" s="77">
        <f t="shared" si="1"/>
        <v>0</v>
      </c>
    </row>
    <row r="27" spans="2:11" x14ac:dyDescent="0.3">
      <c r="B27" s="27" t="str">
        <f>'VPS1'!A23</f>
        <v>-</v>
      </c>
      <c r="C27" s="28">
        <f>'VPS1'!B23</f>
        <v>0</v>
      </c>
      <c r="D27" s="28">
        <f>'VPS1'!C23</f>
        <v>0</v>
      </c>
      <c r="E27" s="27">
        <f>'VPS1'!D23</f>
        <v>0</v>
      </c>
      <c r="F27" s="27">
        <f>'VPS1'!E23</f>
        <v>0</v>
      </c>
      <c r="G27" s="27">
        <f>'VPS1'!G23</f>
        <v>0</v>
      </c>
      <c r="H27" s="75">
        <f>'VPS1'!F23</f>
        <v>0</v>
      </c>
      <c r="I27" s="126">
        <f>VLOOKUP($B27,'D2'!$A$10:$H$34,7,FALSE)</f>
        <v>0</v>
      </c>
      <c r="J27" s="75">
        <f>VLOOKUP($B27,'D2'!$A$10:$H$34,8,FALSE)</f>
        <v>0</v>
      </c>
      <c r="K27" s="77">
        <f t="shared" si="1"/>
        <v>0</v>
      </c>
    </row>
    <row r="28" spans="2:11" x14ac:dyDescent="0.3">
      <c r="B28" s="27" t="str">
        <f>'VPS1'!A24</f>
        <v>-</v>
      </c>
      <c r="C28" s="28">
        <f>'VPS1'!B24</f>
        <v>0</v>
      </c>
      <c r="D28" s="28">
        <f>'VPS1'!C24</f>
        <v>0</v>
      </c>
      <c r="E28" s="27">
        <f>'VPS1'!D24</f>
        <v>0</v>
      </c>
      <c r="F28" s="27">
        <f>'VPS1'!E24</f>
        <v>0</v>
      </c>
      <c r="G28" s="27">
        <f>'VPS1'!G24</f>
        <v>0</v>
      </c>
      <c r="H28" s="75">
        <f>'VPS1'!F24</f>
        <v>0</v>
      </c>
      <c r="I28" s="126">
        <f>VLOOKUP($B28,'D2'!$A$10:$H$34,7,FALSE)</f>
        <v>0</v>
      </c>
      <c r="J28" s="75">
        <f>VLOOKUP($B28,'D2'!$A$10:$H$34,8,FALSE)</f>
        <v>0</v>
      </c>
      <c r="K28" s="77">
        <f t="shared" si="1"/>
        <v>0</v>
      </c>
    </row>
    <row r="29" spans="2:11" x14ac:dyDescent="0.3">
      <c r="B29" s="27" t="str">
        <f>'VPS1'!A25</f>
        <v>-</v>
      </c>
      <c r="C29" s="28">
        <f>'VPS1'!B25</f>
        <v>0</v>
      </c>
      <c r="D29" s="28">
        <f>'VPS1'!C25</f>
        <v>0</v>
      </c>
      <c r="E29" s="27">
        <f>'VPS1'!D25</f>
        <v>0</v>
      </c>
      <c r="F29" s="27">
        <f>'VPS1'!E25</f>
        <v>0</v>
      </c>
      <c r="G29" s="27">
        <f>'VPS1'!G25</f>
        <v>0</v>
      </c>
      <c r="H29" s="75">
        <f>'VPS1'!F25</f>
        <v>0</v>
      </c>
      <c r="I29" s="126">
        <f>VLOOKUP($B29,'D2'!$A$10:$H$34,7,FALSE)</f>
        <v>0</v>
      </c>
      <c r="J29" s="75">
        <f>VLOOKUP($B29,'D2'!$A$10:$H$34,8,FALSE)</f>
        <v>0</v>
      </c>
      <c r="K29" s="77">
        <f t="shared" si="1"/>
        <v>0</v>
      </c>
    </row>
    <row r="30" spans="2:11" x14ac:dyDescent="0.3">
      <c r="B30" s="27" t="str">
        <f>'VPS1'!A26</f>
        <v>-</v>
      </c>
      <c r="C30" s="28">
        <f>'VPS1'!B26</f>
        <v>0</v>
      </c>
      <c r="D30" s="28">
        <f>'VPS1'!C26</f>
        <v>0</v>
      </c>
      <c r="E30" s="27">
        <f>'VPS1'!D26</f>
        <v>0</v>
      </c>
      <c r="F30" s="27">
        <f>'VPS1'!E26</f>
        <v>0</v>
      </c>
      <c r="G30" s="27">
        <f>'VPS1'!G26</f>
        <v>0</v>
      </c>
      <c r="H30" s="75">
        <f>'VPS1'!F26</f>
        <v>0</v>
      </c>
      <c r="I30" s="126">
        <f>VLOOKUP($B30,'D2'!$A$10:$H$34,7,FALSE)</f>
        <v>0</v>
      </c>
      <c r="J30" s="75">
        <f>VLOOKUP($B30,'D2'!$A$10:$H$34,8,FALSE)</f>
        <v>0</v>
      </c>
      <c r="K30" s="77">
        <f t="shared" si="1"/>
        <v>0</v>
      </c>
    </row>
    <row r="31" spans="2:11" x14ac:dyDescent="0.3">
      <c r="B31" s="27" t="str">
        <f>'VPS1'!A27</f>
        <v>-</v>
      </c>
      <c r="C31" s="28">
        <f>'VPS1'!B27</f>
        <v>0</v>
      </c>
      <c r="D31" s="28">
        <f>'VPS1'!C27</f>
        <v>0</v>
      </c>
      <c r="E31" s="27">
        <f>'VPS1'!D27</f>
        <v>0</v>
      </c>
      <c r="F31" s="27">
        <f>'VPS1'!E27</f>
        <v>0</v>
      </c>
      <c r="G31" s="27">
        <f>'VPS1'!G27</f>
        <v>0</v>
      </c>
      <c r="H31" s="75">
        <f>'VPS1'!F27</f>
        <v>0</v>
      </c>
      <c r="I31" s="126">
        <f>VLOOKUP($B31,'D2'!$A$10:$H$34,7,FALSE)</f>
        <v>0</v>
      </c>
      <c r="J31" s="75">
        <f>VLOOKUP($B31,'D2'!$A$10:$H$34,8,FALSE)</f>
        <v>0</v>
      </c>
      <c r="K31" s="77">
        <f t="shared" si="1"/>
        <v>0</v>
      </c>
    </row>
    <row r="32" spans="2:11" x14ac:dyDescent="0.3">
      <c r="B32" s="27" t="str">
        <f>'VPS1'!A28</f>
        <v>-</v>
      </c>
      <c r="C32" s="28">
        <f>'VPS1'!B28</f>
        <v>0</v>
      </c>
      <c r="D32" s="28">
        <f>'VPS1'!C28</f>
        <v>0</v>
      </c>
      <c r="E32" s="27">
        <f>'VPS1'!D28</f>
        <v>0</v>
      </c>
      <c r="F32" s="27">
        <f>'VPS1'!E28</f>
        <v>0</v>
      </c>
      <c r="G32" s="27">
        <f>'VPS1'!G28</f>
        <v>0</v>
      </c>
      <c r="H32" s="75">
        <f>'VPS1'!F28</f>
        <v>0</v>
      </c>
      <c r="I32" s="126">
        <f>VLOOKUP($B32,'D2'!$A$10:$H$34,7,FALSE)</f>
        <v>0</v>
      </c>
      <c r="J32" s="75">
        <f>VLOOKUP($B32,'D2'!$A$10:$H$34,8,FALSE)</f>
        <v>0</v>
      </c>
      <c r="K32" s="77">
        <f t="shared" si="1"/>
        <v>0</v>
      </c>
    </row>
    <row r="33" spans="2:11" x14ac:dyDescent="0.3">
      <c r="B33" s="27" t="str">
        <f>'VPS1'!A29</f>
        <v>-</v>
      </c>
      <c r="C33" s="28">
        <f>'VPS1'!B29</f>
        <v>0</v>
      </c>
      <c r="D33" s="28">
        <f>'VPS1'!C29</f>
        <v>0</v>
      </c>
      <c r="E33" s="27">
        <f>'VPS1'!D29</f>
        <v>0</v>
      </c>
      <c r="F33" s="27">
        <f>'VPS1'!E29</f>
        <v>0</v>
      </c>
      <c r="G33" s="27">
        <f>'VPS1'!G29</f>
        <v>0</v>
      </c>
      <c r="H33" s="75">
        <f>'VPS1'!F29</f>
        <v>0</v>
      </c>
      <c r="I33" s="126">
        <f>VLOOKUP($B33,'D2'!$A$10:$H$34,7,FALSE)</f>
        <v>0</v>
      </c>
      <c r="J33" s="75">
        <f>VLOOKUP($B33,'D2'!$A$10:$H$34,8,FALSE)</f>
        <v>0</v>
      </c>
      <c r="K33" s="77">
        <f t="shared" si="1"/>
        <v>0</v>
      </c>
    </row>
    <row r="34" spans="2:11" x14ac:dyDescent="0.3">
      <c r="B34" s="27" t="str">
        <f>'VPS1'!A30</f>
        <v>-</v>
      </c>
      <c r="C34" s="28">
        <f>'VPS1'!B30</f>
        <v>0</v>
      </c>
      <c r="D34" s="28">
        <f>'VPS1'!C30</f>
        <v>0</v>
      </c>
      <c r="E34" s="27">
        <f>'VPS1'!D30</f>
        <v>0</v>
      </c>
      <c r="F34" s="27">
        <f>'VPS1'!E30</f>
        <v>0</v>
      </c>
      <c r="G34" s="27">
        <f>'VPS1'!G30</f>
        <v>0</v>
      </c>
      <c r="H34" s="75">
        <f>'VPS1'!F30</f>
        <v>0</v>
      </c>
      <c r="I34" s="126">
        <f>VLOOKUP($B34,'D2'!$A$10:$H$34,7,FALSE)</f>
        <v>0</v>
      </c>
      <c r="J34" s="75">
        <f>VLOOKUP($B34,'D2'!$A$10:$H$34,8,FALSE)</f>
        <v>0</v>
      </c>
      <c r="K34" s="77">
        <f t="shared" si="1"/>
        <v>0</v>
      </c>
    </row>
    <row r="35" spans="2:11" x14ac:dyDescent="0.3">
      <c r="B35" s="27" t="str">
        <f>'VPS1'!A31</f>
        <v>-</v>
      </c>
      <c r="C35" s="28">
        <f>'VPS1'!B31</f>
        <v>0</v>
      </c>
      <c r="D35" s="28">
        <f>'VPS1'!C31</f>
        <v>0</v>
      </c>
      <c r="E35" s="27">
        <f>'VPS1'!D31</f>
        <v>0</v>
      </c>
      <c r="F35" s="27">
        <f>'VPS1'!E31</f>
        <v>0</v>
      </c>
      <c r="G35" s="27">
        <f>'VPS1'!G31</f>
        <v>0</v>
      </c>
      <c r="H35" s="75">
        <f>'VPS1'!F31</f>
        <v>0</v>
      </c>
      <c r="I35" s="126">
        <f>VLOOKUP($B35,'D2'!$A$10:$H$34,7,FALSE)</f>
        <v>0</v>
      </c>
      <c r="J35" s="75">
        <f>VLOOKUP($B35,'D2'!$A$10:$H$34,8,FALSE)</f>
        <v>0</v>
      </c>
      <c r="K35" s="77">
        <f t="shared" si="1"/>
        <v>0</v>
      </c>
    </row>
    <row r="36" spans="2:11" x14ac:dyDescent="0.3">
      <c r="B36" s="27" t="str">
        <f>'VPS1'!A32</f>
        <v>-</v>
      </c>
      <c r="C36" s="28">
        <f>'VPS1'!B32</f>
        <v>0</v>
      </c>
      <c r="D36" s="28">
        <f>'VPS1'!C32</f>
        <v>0</v>
      </c>
      <c r="E36" s="27">
        <f>'VPS1'!D32</f>
        <v>0</v>
      </c>
      <c r="F36" s="27">
        <f>'VPS1'!E32</f>
        <v>0</v>
      </c>
      <c r="G36" s="27">
        <f>'VPS1'!G32</f>
        <v>0</v>
      </c>
      <c r="H36" s="75">
        <f>'VPS1'!F32</f>
        <v>0</v>
      </c>
      <c r="I36" s="126">
        <f>VLOOKUP($B36,'D2'!$A$10:$H$34,7,FALSE)</f>
        <v>0</v>
      </c>
      <c r="J36" s="75">
        <f>VLOOKUP($B36,'D2'!$A$10:$H$34,8,FALSE)</f>
        <v>0</v>
      </c>
      <c r="K36" s="77">
        <f t="shared" si="1"/>
        <v>0</v>
      </c>
    </row>
    <row r="37" spans="2:11" x14ac:dyDescent="0.3">
      <c r="B37" s="27" t="str">
        <f>'VPS1'!A33</f>
        <v>-</v>
      </c>
      <c r="C37" s="28">
        <f>'VPS1'!B33</f>
        <v>0</v>
      </c>
      <c r="D37" s="28">
        <f>'VPS1'!C33</f>
        <v>0</v>
      </c>
      <c r="E37" s="27">
        <f>'VPS1'!D33</f>
        <v>0</v>
      </c>
      <c r="F37" s="27">
        <f>'VPS1'!E33</f>
        <v>0</v>
      </c>
      <c r="G37" s="27">
        <f>'VPS1'!G33</f>
        <v>0</v>
      </c>
      <c r="H37" s="75">
        <f>'VPS1'!F33</f>
        <v>0</v>
      </c>
      <c r="I37" s="126">
        <f>VLOOKUP($B37,'D2'!$A$10:$H$34,7,FALSE)</f>
        <v>0</v>
      </c>
      <c r="J37" s="75">
        <f>VLOOKUP($B37,'D2'!$A$10:$H$34,8,FALSE)</f>
        <v>0</v>
      </c>
      <c r="K37" s="77">
        <f t="shared" si="1"/>
        <v>0</v>
      </c>
    </row>
    <row r="40" spans="2:11" x14ac:dyDescent="0.3">
      <c r="E40" s="72"/>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W1" zoomScaleNormal="100" zoomScaleSheetLayoutView="90" workbookViewId="0">
      <selection activeCell="I23" sqref="I23"/>
    </sheetView>
  </sheetViews>
  <sheetFormatPr defaultColWidth="8.7265625" defaultRowHeight="11.5" x14ac:dyDescent="0.35"/>
  <cols>
    <col min="1" max="1" width="15.81640625" style="61" customWidth="1"/>
    <col min="2" max="2" width="16.54296875" style="61" customWidth="1"/>
    <col min="3" max="4" width="8.54296875" style="64" customWidth="1"/>
    <col min="5" max="5" width="30.54296875" style="40" customWidth="1"/>
    <col min="6" max="6" width="18.54296875" style="40" customWidth="1"/>
    <col min="7" max="16" width="12.7265625" style="40" customWidth="1"/>
    <col min="17" max="24" width="15.54296875" style="40" customWidth="1"/>
    <col min="25" max="40" width="12.7265625" style="40" customWidth="1"/>
    <col min="41" max="41" width="15.54296875" style="62" customWidth="1"/>
    <col min="42" max="48" width="15.54296875" style="40" customWidth="1"/>
    <col min="49" max="56" width="12.7265625" style="40" customWidth="1"/>
    <col min="57" max="57" width="12.7265625" style="62" customWidth="1"/>
    <col min="58" max="64" width="12.7265625" style="40" customWidth="1"/>
    <col min="65" max="65" width="12.7265625" style="62" customWidth="1"/>
    <col min="66" max="80" width="12.7265625" style="40" customWidth="1"/>
    <col min="81" max="16384" width="8.72656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SUM(H13:H37)</f>
        <v>2114412</v>
      </c>
      <c r="I10" s="70">
        <f t="shared" ref="I10:X10" si="0">SUM(I13:I37)</f>
        <v>46</v>
      </c>
      <c r="J10" s="70">
        <f>SUM(J13:J37)</f>
        <v>0</v>
      </c>
      <c r="K10" s="70">
        <f>SUM(K13:K37)</f>
        <v>2</v>
      </c>
      <c r="L10" s="70">
        <f>SUM(L13:L37)</f>
        <v>18</v>
      </c>
      <c r="M10" s="70">
        <f>SUM(M13:M37)</f>
        <v>18</v>
      </c>
      <c r="N10" s="70">
        <f t="shared" si="0"/>
        <v>8</v>
      </c>
      <c r="O10" s="70">
        <f t="shared" si="0"/>
        <v>0</v>
      </c>
      <c r="P10" s="70">
        <f t="shared" si="0"/>
        <v>0</v>
      </c>
      <c r="Q10" s="71">
        <f t="shared" si="0"/>
        <v>1476133.16</v>
      </c>
      <c r="R10" s="71">
        <f>SUM(R13:R37)</f>
        <v>0</v>
      </c>
      <c r="S10" s="71">
        <f>SUM(S13:S37)</f>
        <v>107865.48</v>
      </c>
      <c r="T10" s="71">
        <f>SUM(T13:T37)</f>
        <v>460288</v>
      </c>
      <c r="U10" s="71">
        <f>SUM(U13:U37)</f>
        <v>405066.68</v>
      </c>
      <c r="V10" s="71">
        <f t="shared" si="0"/>
        <v>502913</v>
      </c>
      <c r="W10" s="71">
        <f t="shared" si="0"/>
        <v>0</v>
      </c>
      <c r="X10" s="71">
        <f t="shared" si="0"/>
        <v>0</v>
      </c>
      <c r="Y10" s="124">
        <f>IF($H10&gt;0,Q10/$H10*100,0)</f>
        <v>69.812939010940156</v>
      </c>
      <c r="Z10" s="124">
        <f>IF($H10&gt;0,R10/$H10*100,0)</f>
        <v>0</v>
      </c>
      <c r="AA10" s="124">
        <f t="shared" ref="AA10:AF10" si="1">IF($H10&gt;0,S10/$H10*100,0)</f>
        <v>5.1014409679854253</v>
      </c>
      <c r="AB10" s="124">
        <f t="shared" si="1"/>
        <v>21.76907811722597</v>
      </c>
      <c r="AC10" s="124">
        <f t="shared" si="1"/>
        <v>19.157414921973579</v>
      </c>
      <c r="AD10" s="124">
        <f t="shared" si="1"/>
        <v>23.785005003755181</v>
      </c>
      <c r="AE10" s="124">
        <f t="shared" si="1"/>
        <v>0</v>
      </c>
      <c r="AF10" s="124">
        <f t="shared" si="1"/>
        <v>0</v>
      </c>
      <c r="AG10" s="70">
        <f t="shared" ref="AG10:AO10" si="2">SUM(AG13:AG37)</f>
        <v>46</v>
      </c>
      <c r="AH10" s="70">
        <f>SUM(AH13:AH37)</f>
        <v>0</v>
      </c>
      <c r="AI10" s="70">
        <f>SUM(AI13:AI37)</f>
        <v>2</v>
      </c>
      <c r="AJ10" s="70">
        <f>SUM(AJ13:AJ37)</f>
        <v>17</v>
      </c>
      <c r="AK10" s="70">
        <f>SUM(AK13:AK37)</f>
        <v>17</v>
      </c>
      <c r="AL10" s="70">
        <f t="shared" si="2"/>
        <v>10</v>
      </c>
      <c r="AM10" s="70">
        <f t="shared" si="2"/>
        <v>0</v>
      </c>
      <c r="AN10" s="70">
        <f t="shared" si="2"/>
        <v>0</v>
      </c>
      <c r="AO10" s="71">
        <f t="shared" si="2"/>
        <v>1476133.16</v>
      </c>
      <c r="AP10" s="71">
        <f t="shared" ref="AP10:AV10" si="3">SUM(AP13:AP37)</f>
        <v>0</v>
      </c>
      <c r="AQ10" s="71">
        <f t="shared" si="3"/>
        <v>107865.48</v>
      </c>
      <c r="AR10" s="71">
        <f t="shared" si="3"/>
        <v>411478</v>
      </c>
      <c r="AS10" s="71">
        <f t="shared" si="3"/>
        <v>386800.68</v>
      </c>
      <c r="AT10" s="71">
        <f t="shared" si="3"/>
        <v>569989</v>
      </c>
      <c r="AU10" s="71">
        <f t="shared" si="3"/>
        <v>0</v>
      </c>
      <c r="AV10" s="71">
        <f t="shared" si="3"/>
        <v>0</v>
      </c>
      <c r="AW10" s="124">
        <f>IF($H10&gt;0,AO10/$H10*100,0)</f>
        <v>69.812939010940156</v>
      </c>
      <c r="AX10" s="124">
        <f>IF($H10&gt;0,AP10/$H10*100,0)</f>
        <v>0</v>
      </c>
      <c r="AY10" s="124">
        <f t="shared" ref="AY10:AY37" si="4">IF($H10&gt;0,AQ10/$H10*100,0)</f>
        <v>5.1014409679854253</v>
      </c>
      <c r="AZ10" s="124">
        <f t="shared" ref="AZ10:AZ37" si="5">IF($H10&gt;0,AR10/$H10*100,0)</f>
        <v>19.460634918833229</v>
      </c>
      <c r="BA10" s="124">
        <f t="shared" ref="BA10:BA37" si="6">IF($H10&gt;0,AS10/$H10*100,0)</f>
        <v>18.293534088909823</v>
      </c>
      <c r="BB10" s="124">
        <f t="shared" ref="BB10:BB37" si="7">IF($H10&gt;0,AT10/$H10*100,0)</f>
        <v>26.957329035211679</v>
      </c>
      <c r="BC10" s="124">
        <f t="shared" ref="BC10:BC37" si="8">IF($H10&gt;0,AU10/$H10*100,0)</f>
        <v>0</v>
      </c>
      <c r="BD10" s="124">
        <f t="shared" ref="BD10:BD37" si="9">IF($H10&gt;0,AV10/$H10*100,0)</f>
        <v>0</v>
      </c>
      <c r="BE10" s="70">
        <f t="shared" ref="BE10:BT10" si="10">SUM(BE13:BE37)</f>
        <v>29</v>
      </c>
      <c r="BF10" s="70">
        <f>SUM(BF13:BF37)</f>
        <v>0</v>
      </c>
      <c r="BG10" s="70">
        <f>SUM(BG13:BG37)</f>
        <v>1</v>
      </c>
      <c r="BH10" s="70">
        <f>SUM(BH13:BH37)</f>
        <v>6</v>
      </c>
      <c r="BI10" s="70">
        <f>SUM(BI13:BI37)</f>
        <v>5</v>
      </c>
      <c r="BJ10" s="70">
        <f t="shared" si="10"/>
        <v>17</v>
      </c>
      <c r="BK10" s="70">
        <f t="shared" si="10"/>
        <v>0</v>
      </c>
      <c r="BL10" s="70">
        <f t="shared" si="10"/>
        <v>0</v>
      </c>
      <c r="BM10" s="71">
        <f t="shared" si="10"/>
        <v>1014624.1599999999</v>
      </c>
      <c r="BN10" s="71">
        <f>SUM(BN13:BN37)</f>
        <v>0</v>
      </c>
      <c r="BO10" s="71">
        <f>SUM(BO13:BO37)</f>
        <v>32557.48</v>
      </c>
      <c r="BP10" s="71">
        <f>SUM(BP13:BP37)</f>
        <v>225354</v>
      </c>
      <c r="BQ10" s="71">
        <f>SUM(BQ13:BQ37)</f>
        <v>109510.3</v>
      </c>
      <c r="BR10" s="71">
        <f t="shared" si="10"/>
        <v>647202.38</v>
      </c>
      <c r="BS10" s="71">
        <f t="shared" si="10"/>
        <v>0</v>
      </c>
      <c r="BT10" s="71">
        <f t="shared" si="10"/>
        <v>0</v>
      </c>
      <c r="BU10" s="124">
        <f>IF($H10&gt;0,BM10/$H10*100,0)</f>
        <v>47.986114342900052</v>
      </c>
      <c r="BV10" s="124">
        <f>IF($H10&gt;0,BN10/$H10*100,0)</f>
        <v>0</v>
      </c>
      <c r="BW10" s="124">
        <f t="shared" ref="BW10:BW37" si="11">IF($H10&gt;0,BO10/$H10*100,0)</f>
        <v>1.5397888396395782</v>
      </c>
      <c r="BX10" s="124">
        <f t="shared" ref="BX10:BX37" si="12">IF($H10&gt;0,BP10/$H10*100,0)</f>
        <v>10.657998535763134</v>
      </c>
      <c r="BY10" s="124">
        <f t="shared" ref="BY10:BY37" si="13">IF($H10&gt;0,BQ10/$H10*100,0)</f>
        <v>5.179231862096886</v>
      </c>
      <c r="BZ10" s="124">
        <f t="shared" ref="BZ10:BZ37" si="14">IF($H10&gt;0,BR10/$H10*100,0)</f>
        <v>30.609095105400463</v>
      </c>
      <c r="CA10" s="124">
        <f t="shared" ref="CA10:CA37" si="15">IF($H10&gt;0,BS10/$H10*100,0)</f>
        <v>0</v>
      </c>
      <c r="CB10" s="124">
        <f t="shared" ref="CB10:CB37" si="16">IF($H10&gt;0,BT10/$H10*100,0)</f>
        <v>0</v>
      </c>
    </row>
    <row r="11" spans="1:80" s="62" customFormat="1" x14ac:dyDescent="0.35">
      <c r="A11" s="62" t="s">
        <v>65</v>
      </c>
      <c r="B11" s="34" t="s">
        <v>110</v>
      </c>
      <c r="C11" s="34"/>
      <c r="D11" s="34"/>
      <c r="E11" s="34"/>
      <c r="F11" s="34"/>
      <c r="G11" s="34"/>
      <c r="H11" s="69">
        <f>SUMIFS(H$13:H$37,$G$13:$G$37,$A11)</f>
        <v>2114412</v>
      </c>
      <c r="I11" s="70">
        <f t="shared" ref="I11:X12" si="17">SUMIFS(I$13:I$37,$G$13:$G$37,$A11)</f>
        <v>46</v>
      </c>
      <c r="J11" s="70">
        <f t="shared" si="17"/>
        <v>0</v>
      </c>
      <c r="K11" s="70">
        <f t="shared" si="17"/>
        <v>2</v>
      </c>
      <c r="L11" s="70">
        <f t="shared" si="17"/>
        <v>18</v>
      </c>
      <c r="M11" s="70">
        <f t="shared" si="17"/>
        <v>18</v>
      </c>
      <c r="N11" s="70">
        <f t="shared" si="17"/>
        <v>8</v>
      </c>
      <c r="O11" s="70">
        <f t="shared" si="17"/>
        <v>0</v>
      </c>
      <c r="P11" s="70">
        <f t="shared" si="17"/>
        <v>0</v>
      </c>
      <c r="Q11" s="71">
        <f t="shared" si="17"/>
        <v>1476133.16</v>
      </c>
      <c r="R11" s="71">
        <f t="shared" si="17"/>
        <v>0</v>
      </c>
      <c r="S11" s="71">
        <f t="shared" si="17"/>
        <v>107865.48</v>
      </c>
      <c r="T11" s="71">
        <f t="shared" si="17"/>
        <v>460288</v>
      </c>
      <c r="U11" s="71">
        <f t="shared" si="17"/>
        <v>405066.68</v>
      </c>
      <c r="V11" s="71">
        <f t="shared" si="17"/>
        <v>502913</v>
      </c>
      <c r="W11" s="71">
        <f t="shared" si="17"/>
        <v>0</v>
      </c>
      <c r="X11" s="71">
        <f t="shared" si="17"/>
        <v>0</v>
      </c>
      <c r="Y11" s="124">
        <f t="shared" ref="Y11:Y37" si="18">IF($H11&gt;0,Q11/$H11*100,0)</f>
        <v>69.812939010940156</v>
      </c>
      <c r="Z11" s="124">
        <f t="shared" ref="Z11:Z37" si="19">IF($H11&gt;0,R11/$H11*100,0)</f>
        <v>0</v>
      </c>
      <c r="AA11" s="124">
        <f t="shared" ref="AA11:AA37" si="20">IF($H11&gt;0,S11/$H11*100,0)</f>
        <v>5.1014409679854253</v>
      </c>
      <c r="AB11" s="124">
        <f t="shared" ref="AB11:AB37" si="21">IF($H11&gt;0,T11/$H11*100,0)</f>
        <v>21.76907811722597</v>
      </c>
      <c r="AC11" s="124">
        <f t="shared" ref="AC11:AC37" si="22">IF($H11&gt;0,U11/$H11*100,0)</f>
        <v>19.157414921973579</v>
      </c>
      <c r="AD11" s="124">
        <f t="shared" ref="AD11:AD37" si="23">IF($H11&gt;0,V11/$H11*100,0)</f>
        <v>23.785005003755181</v>
      </c>
      <c r="AE11" s="124">
        <f t="shared" ref="AE11:AE37" si="24">IF($H11&gt;0,W11/$H11*100,0)</f>
        <v>0</v>
      </c>
      <c r="AF11" s="124">
        <f t="shared" ref="AF11:AF37" si="25">IF($H11&gt;0,X11/$H11*100,0)</f>
        <v>0</v>
      </c>
      <c r="AG11" s="70">
        <f t="shared" ref="AG11:AV12" si="26">SUMIFS(AG$13:AG$37,$G$13:$G$37,$A11)</f>
        <v>46</v>
      </c>
      <c r="AH11" s="70">
        <f t="shared" si="26"/>
        <v>0</v>
      </c>
      <c r="AI11" s="70">
        <f t="shared" si="26"/>
        <v>2</v>
      </c>
      <c r="AJ11" s="70">
        <f t="shared" si="26"/>
        <v>17</v>
      </c>
      <c r="AK11" s="70">
        <f t="shared" si="26"/>
        <v>17</v>
      </c>
      <c r="AL11" s="70">
        <f t="shared" si="26"/>
        <v>10</v>
      </c>
      <c r="AM11" s="70">
        <f t="shared" si="26"/>
        <v>0</v>
      </c>
      <c r="AN11" s="70">
        <f t="shared" si="26"/>
        <v>0</v>
      </c>
      <c r="AO11" s="71">
        <f t="shared" si="26"/>
        <v>1476133.16</v>
      </c>
      <c r="AP11" s="71">
        <f t="shared" si="26"/>
        <v>0</v>
      </c>
      <c r="AQ11" s="71">
        <f t="shared" si="26"/>
        <v>107865.48</v>
      </c>
      <c r="AR11" s="71">
        <f t="shared" si="26"/>
        <v>411478</v>
      </c>
      <c r="AS11" s="71">
        <f t="shared" si="26"/>
        <v>386800.68</v>
      </c>
      <c r="AT11" s="71">
        <f t="shared" si="26"/>
        <v>569989</v>
      </c>
      <c r="AU11" s="71">
        <f t="shared" si="26"/>
        <v>0</v>
      </c>
      <c r="AV11" s="71">
        <f t="shared" si="26"/>
        <v>0</v>
      </c>
      <c r="AW11" s="124">
        <f t="shared" ref="AW11:AW37" si="27">IF($H11&gt;0,AO11/$H11*100,0)</f>
        <v>69.812939010940156</v>
      </c>
      <c r="AX11" s="124">
        <f t="shared" ref="AX11:AX37" si="28">IF($H11&gt;0,AP11/$H11*100,0)</f>
        <v>0</v>
      </c>
      <c r="AY11" s="124">
        <f t="shared" si="4"/>
        <v>5.1014409679854253</v>
      </c>
      <c r="AZ11" s="124">
        <f t="shared" si="5"/>
        <v>19.460634918833229</v>
      </c>
      <c r="BA11" s="124">
        <f t="shared" si="6"/>
        <v>18.293534088909823</v>
      </c>
      <c r="BB11" s="124">
        <f t="shared" si="7"/>
        <v>26.957329035211679</v>
      </c>
      <c r="BC11" s="124">
        <f t="shared" si="8"/>
        <v>0</v>
      </c>
      <c r="BD11" s="124">
        <f t="shared" si="9"/>
        <v>0</v>
      </c>
      <c r="BE11" s="70">
        <f t="shared" ref="BE11:BT12" si="29">SUMIFS(BE$13:BE$37,$G$13:$G$37,$A11)</f>
        <v>29</v>
      </c>
      <c r="BF11" s="70">
        <f t="shared" si="29"/>
        <v>0</v>
      </c>
      <c r="BG11" s="70">
        <f t="shared" si="29"/>
        <v>1</v>
      </c>
      <c r="BH11" s="70">
        <f t="shared" si="29"/>
        <v>6</v>
      </c>
      <c r="BI11" s="70">
        <f t="shared" si="29"/>
        <v>5</v>
      </c>
      <c r="BJ11" s="70">
        <f t="shared" si="29"/>
        <v>17</v>
      </c>
      <c r="BK11" s="70">
        <f t="shared" si="29"/>
        <v>0</v>
      </c>
      <c r="BL11" s="70">
        <f t="shared" si="29"/>
        <v>0</v>
      </c>
      <c r="BM11" s="71">
        <f t="shared" si="29"/>
        <v>1014624.1599999999</v>
      </c>
      <c r="BN11" s="71">
        <f t="shared" si="29"/>
        <v>0</v>
      </c>
      <c r="BO11" s="71">
        <f t="shared" si="29"/>
        <v>32557.48</v>
      </c>
      <c r="BP11" s="71">
        <f t="shared" si="29"/>
        <v>225354</v>
      </c>
      <c r="BQ11" s="71">
        <f t="shared" si="29"/>
        <v>109510.3</v>
      </c>
      <c r="BR11" s="71">
        <f t="shared" si="29"/>
        <v>647202.38</v>
      </c>
      <c r="BS11" s="71">
        <f t="shared" si="29"/>
        <v>0</v>
      </c>
      <c r="BT11" s="71">
        <f t="shared" si="29"/>
        <v>0</v>
      </c>
      <c r="BU11" s="124">
        <f t="shared" ref="BU11:BU37" si="30">IF($H11&gt;0,BM11/$H11*100,0)</f>
        <v>47.986114342900052</v>
      </c>
      <c r="BV11" s="124">
        <f t="shared" ref="BV11:BV37" si="31">IF($H11&gt;0,BN11/$H11*100,0)</f>
        <v>0</v>
      </c>
      <c r="BW11" s="124">
        <f t="shared" si="11"/>
        <v>1.5397888396395782</v>
      </c>
      <c r="BX11" s="124">
        <f t="shared" si="12"/>
        <v>10.657998535763134</v>
      </c>
      <c r="BY11" s="124">
        <f t="shared" si="13"/>
        <v>5.179231862096886</v>
      </c>
      <c r="BZ11" s="124">
        <f t="shared" si="14"/>
        <v>30.609095105400463</v>
      </c>
      <c r="CA11" s="124">
        <f t="shared" si="15"/>
        <v>0</v>
      </c>
      <c r="CB11" s="124">
        <f t="shared" si="16"/>
        <v>0</v>
      </c>
    </row>
    <row r="12" spans="1:80" s="62" customFormat="1" x14ac:dyDescent="0.35">
      <c r="A12" s="62" t="s">
        <v>116</v>
      </c>
      <c r="B12" s="34" t="s">
        <v>111</v>
      </c>
      <c r="C12" s="34"/>
      <c r="D12" s="34"/>
      <c r="E12" s="34"/>
      <c r="F12" s="34"/>
      <c r="G12" s="34"/>
      <c r="H12" s="69">
        <f>SUMIFS(H$13:H$37,$G$13:$G$37,$A12)</f>
        <v>0</v>
      </c>
      <c r="I12" s="70">
        <f t="shared" si="17"/>
        <v>0</v>
      </c>
      <c r="J12" s="70">
        <f t="shared" si="17"/>
        <v>0</v>
      </c>
      <c r="K12" s="70">
        <f t="shared" si="17"/>
        <v>0</v>
      </c>
      <c r="L12" s="70">
        <f t="shared" si="17"/>
        <v>0</v>
      </c>
      <c r="M12" s="70">
        <f t="shared" si="17"/>
        <v>0</v>
      </c>
      <c r="N12" s="70">
        <f t="shared" si="17"/>
        <v>0</v>
      </c>
      <c r="O12" s="70">
        <f t="shared" si="17"/>
        <v>0</v>
      </c>
      <c r="P12" s="70">
        <f t="shared" si="17"/>
        <v>0</v>
      </c>
      <c r="Q12" s="71">
        <f t="shared" si="17"/>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4"/>
        <v>0</v>
      </c>
      <c r="AZ12" s="124">
        <f t="shared" si="5"/>
        <v>0</v>
      </c>
      <c r="BA12" s="124">
        <f t="shared" si="6"/>
        <v>0</v>
      </c>
      <c r="BB12" s="124">
        <f t="shared" si="7"/>
        <v>0</v>
      </c>
      <c r="BC12" s="124">
        <f t="shared" si="8"/>
        <v>0</v>
      </c>
      <c r="BD12" s="124">
        <f t="shared" si="9"/>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1"/>
        <v>0</v>
      </c>
      <c r="BX12" s="124">
        <f t="shared" si="12"/>
        <v>0</v>
      </c>
      <c r="BY12" s="124">
        <f t="shared" si="13"/>
        <v>0</v>
      </c>
      <c r="BZ12" s="124">
        <f t="shared" si="14"/>
        <v>0</v>
      </c>
      <c r="CA12" s="124">
        <f t="shared" si="15"/>
        <v>0</v>
      </c>
      <c r="CB12" s="124">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COUNTIFS('D5'!$B$12:$B$4999,$B13,'D5'!$AF$12:$AF$4999,J$8,'D5'!$AI$12:$AI$4999,"taip")</f>
        <v>0</v>
      </c>
      <c r="K13" s="46">
        <f>COUNTIFS('D5'!$B$12:$B$4999,$B13,'D5'!$AF$12:$AF$4999,K$8,'D5'!$AI$12:$AI$4999,"taip")</f>
        <v>0</v>
      </c>
      <c r="L13" s="46">
        <f>COUNTIFS('D5'!$B$12:$B$4999,$B13,'D5'!$AF$12:$AF$4999,L$8,'D5'!$AI$12:$AI$4999,"taip")</f>
        <v>0</v>
      </c>
      <c r="M13" s="46">
        <f>COUNTIFS('D5'!$B$12:$B$4999,$B13,'D5'!$AF$12:$AF$4999,M$8,'D5'!$AI$12:$AI$4999,"taip")</f>
        <v>0</v>
      </c>
      <c r="N13" s="46">
        <f>COUNTIFS('D5'!$B$12:$B$4999,$B13,'D5'!$AF$12:$AF$4999,N$8,'D5'!$AI$12:$AI$4999,"taip")</f>
        <v>0</v>
      </c>
      <c r="O13" s="46">
        <f>COUNTIFS('D5'!$B$12:$B$4999,$B13,'D5'!$AF$12:$AF$4999,O$8,'D5'!$AI$12:$AI$4999,"taip")</f>
        <v>0</v>
      </c>
      <c r="P13" s="46">
        <f>COUNTIFS('D5'!$B$12:$B$4999,$B13,'D5'!$AF$12:$AF$4999,P$8,'D5'!$AI$12:$AI$4999,"taip")</f>
        <v>0</v>
      </c>
      <c r="Q13" s="48">
        <f>SUM(R13:X13)</f>
        <v>0</v>
      </c>
      <c r="R13" s="46">
        <f>SUMIFS('D5'!$W$12:$W$4999,'D5'!$B$12:$B$4999,$B13,'D5'!$AF$12:$AF$4999,R$8,'D5'!$AI$12:$AI$4999,"taip")</f>
        <v>0</v>
      </c>
      <c r="S13" s="46">
        <f>SUMIFS('D5'!$W$12:$W$4999,'D5'!$B$12:$B$4999,$B13,'D5'!$AF$12:$AF$4999,S$8,'D5'!$AI$12:$AI$4999,"taip")</f>
        <v>0</v>
      </c>
      <c r="T13" s="46">
        <f>SUMIFS('D5'!$W$12:$W$4999,'D5'!$B$12:$B$4999,$B13,'D5'!$AF$12:$AF$4999,T$8,'D5'!$AI$12:$AI$4999,"taip")</f>
        <v>0</v>
      </c>
      <c r="U13" s="46">
        <f>SUMIFS('D5'!$W$12:$W$4999,'D5'!$B$12:$B$4999,$B13,'D5'!$AF$12:$AF$4999,U$8,'D5'!$AI$12:$AI$4999,"taip")</f>
        <v>0</v>
      </c>
      <c r="V13" s="46">
        <f>SUMIFS('D5'!$W$12:$W$4999,'D5'!$B$12:$B$4999,$B13,'D5'!$AF$12:$AF$4999,V$8,'D5'!$AI$12:$AI$4999,"taip")</f>
        <v>0</v>
      </c>
      <c r="W13" s="46">
        <f>SUMIFS('D5'!$W$12:$W$4999,'D5'!$B$12:$B$4999,$B13,'D5'!$AF$12:$AF$4999,W$8,'D5'!$AI$12:$AI$4999,"taip")</f>
        <v>0</v>
      </c>
      <c r="X13" s="46">
        <f>SUMIFS('D5'!$W$12:$W$4999,'D5'!$B$12:$B$4999,$B13,'D5'!$AF$12:$AF$4999,X$8,'D5'!$AI$12:$AI$4999,"taip")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COUNTIFS('D5'!$B$12:$B$4999,$B13,'D5'!$AG$12:$AG$4999,AH$8,'D5'!$AJ$12:$AJ$4999,"taip")</f>
        <v>0</v>
      </c>
      <c r="AI13" s="46">
        <f>COUNTIFS('D5'!$B$12:$B$4999,$B13,'D5'!$AG$12:$AG$4999,AI$8,'D5'!$AJ$12:$AJ$4999,"taip")</f>
        <v>0</v>
      </c>
      <c r="AJ13" s="46">
        <f>COUNTIFS('D5'!$B$12:$B$4999,$B13,'D5'!$AG$12:$AG$4999,AJ$8,'D5'!$AJ$12:$AJ$4999,"taip")</f>
        <v>0</v>
      </c>
      <c r="AK13" s="46">
        <f>COUNTIFS('D5'!$B$12:$B$4999,$B13,'D5'!$AG$12:$AG$4999,AK$8,'D5'!$AJ$12:$AJ$4999,"taip")</f>
        <v>0</v>
      </c>
      <c r="AL13" s="46">
        <f>COUNTIFS('D5'!$B$12:$B$4999,$B13,'D5'!$AG$12:$AG$4999,AL$8,'D5'!$AJ$12:$AJ$4999,"taip")</f>
        <v>0</v>
      </c>
      <c r="AM13" s="46">
        <f>COUNTIFS('D5'!$B$12:$B$4999,$B13,'D5'!$AG$12:$AG$4999,AM$8,'D5'!$AJ$12:$AJ$4999,"taip")</f>
        <v>0</v>
      </c>
      <c r="AN13" s="46">
        <f>COUNTIFS('D5'!$B$12:$B$4999,$B13,'D5'!$AG$12:$AG$4999,AN$8,'D5'!$AJ$12:$AJ$4999,"taip")</f>
        <v>0</v>
      </c>
      <c r="AO13" s="48">
        <f>SUM(AP13:AV13)</f>
        <v>0</v>
      </c>
      <c r="AP13" s="46">
        <f>SUMIFS('D5'!$W$12:$W$4999,'D5'!$B$12:$B$4999,$B13,'D5'!$AG$12:$AG$4999,AP$8,'D5'!$AJ$12:$AJ$4999,"taip")</f>
        <v>0</v>
      </c>
      <c r="AQ13" s="46">
        <f>SUMIFS('D5'!$W$12:$W$4999,'D5'!$B$12:$B$4999,$B13,'D5'!$AG$12:$AG$4999,AQ$8,'D5'!$AJ$12:$AJ$4999,"taip")</f>
        <v>0</v>
      </c>
      <c r="AR13" s="46">
        <f>SUMIFS('D5'!$W$12:$W$4999,'D5'!$B$12:$B$4999,$B13,'D5'!$AG$12:$AG$4999,AR$8,'D5'!$AJ$12:$AJ$4999,"taip")</f>
        <v>0</v>
      </c>
      <c r="AS13" s="46">
        <f>SUMIFS('D5'!$W$12:$W$4999,'D5'!$B$12:$B$4999,$B13,'D5'!$AG$12:$AG$4999,AS$8,'D5'!$AJ$12:$AJ$4999,"taip")</f>
        <v>0</v>
      </c>
      <c r="AT13" s="46">
        <f>SUMIFS('D5'!$W$12:$W$4999,'D5'!$B$12:$B$4999,$B13,'D5'!$AG$12:$AG$4999,AT$8,'D5'!$AJ$12:$AJ$4999,"taip")</f>
        <v>0</v>
      </c>
      <c r="AU13" s="46">
        <f>SUMIFS('D5'!$W$12:$W$4999,'D5'!$B$12:$B$4999,$B13,'D5'!$AG$12:$AG$4999,AU$8,'D5'!$AJ$12:$AJ$4999,"taip")</f>
        <v>0</v>
      </c>
      <c r="AV13" s="46">
        <f>SUMIFS('D5'!$W$12:$W$4999,'D5'!$B$12:$B$4999,$B13,'D5'!$AG$12:$AG$4999,AV$8,'D5'!$AJ$12:$AJ$4999,"taip")</f>
        <v>0</v>
      </c>
      <c r="AW13" s="124">
        <f t="shared" si="27"/>
        <v>0</v>
      </c>
      <c r="AX13" s="123">
        <f t="shared" si="28"/>
        <v>0</v>
      </c>
      <c r="AY13" s="123">
        <f t="shared" si="4"/>
        <v>0</v>
      </c>
      <c r="AZ13" s="123">
        <f t="shared" si="5"/>
        <v>0</v>
      </c>
      <c r="BA13" s="123">
        <f t="shared" si="6"/>
        <v>0</v>
      </c>
      <c r="BB13" s="123">
        <f t="shared" si="7"/>
        <v>0</v>
      </c>
      <c r="BC13" s="123">
        <f t="shared" si="8"/>
        <v>0</v>
      </c>
      <c r="BD13" s="123">
        <f t="shared" si="9"/>
        <v>0</v>
      </c>
      <c r="BE13" s="48">
        <f>SUM(BF13:BL13)</f>
        <v>0</v>
      </c>
      <c r="BF13" s="46">
        <f>COUNTIFS('D5'!$B$12:$B$4999,$B13,'D5'!$AH$12:$AH$4999,BF$8,'D5'!$AK$12:$AK$4999,"taip")</f>
        <v>0</v>
      </c>
      <c r="BG13" s="46">
        <f>COUNTIFS('D5'!$B$12:$B$4999,$B13,'D5'!$AH$12:$AH$4999,BG$8,'D5'!$AK$12:$AK$4999,"taip")</f>
        <v>0</v>
      </c>
      <c r="BH13" s="46">
        <f>COUNTIFS('D5'!$B$12:$B$4999,$B13,'D5'!$AH$12:$AH$4999,BH$8,'D5'!$AK$12:$AK$4999,"taip")</f>
        <v>0</v>
      </c>
      <c r="BI13" s="46">
        <f>COUNTIFS('D5'!$B$12:$B$4999,$B13,'D5'!$AH$12:$AH$4999,BI$8,'D5'!$AK$12:$AK$4999,"taip")</f>
        <v>0</v>
      </c>
      <c r="BJ13" s="46">
        <f>COUNTIFS('D5'!$B$12:$B$4999,$B13,'D5'!$AH$12:$AH$4999,BJ$8,'D5'!$AK$12:$AK$4999,"taip")</f>
        <v>0</v>
      </c>
      <c r="BK13" s="46">
        <f>COUNTIFS('D5'!$B$12:$B$4999,$B13,'D5'!$AH$12:$AH$4999,BK$8,'D5'!$AK$12:$AK$4999,"taip")</f>
        <v>0</v>
      </c>
      <c r="BL13" s="46">
        <f>COUNTIFS('D5'!$B$12:$B$4999,$B13,'D5'!$AH$12:$AH$4999,BL$8,'D5'!$AK$12:$AK$4999,"taip")</f>
        <v>0</v>
      </c>
      <c r="BM13" s="48">
        <f>SUM(BN13:BT13)</f>
        <v>0</v>
      </c>
      <c r="BN13" s="46">
        <f>SUMIFS('D5'!$W$12:$W$4999,'D5'!$B$12:$B$4999,$B13,'D5'!$AH$12:$AH$4999,BN$8,'D5'!$AK$12:$AK$4999,"taip")</f>
        <v>0</v>
      </c>
      <c r="BO13" s="46">
        <f>SUMIFS('D5'!$W$12:$W$4999,'D5'!$B$12:$B$4999,$B13,'D5'!$AH$12:$AH$4999,BO$8,'D5'!$AK$12:$AK$4999,"taip")</f>
        <v>0</v>
      </c>
      <c r="BP13" s="46">
        <f>SUMIFS('D5'!$W$12:$W$4999,'D5'!$B$12:$B$4999,$B13,'D5'!$AH$12:$AH$4999,BP$8,'D5'!$AK$12:$AK$4999,"taip")</f>
        <v>0</v>
      </c>
      <c r="BQ13" s="46">
        <f>SUMIFS('D5'!$W$12:$W$4999,'D5'!$B$12:$B$4999,$B13,'D5'!$AH$12:$AH$4999,BQ$8,'D5'!$AK$12:$AK$4999,"taip")</f>
        <v>0</v>
      </c>
      <c r="BR13" s="46">
        <f>SUMIFS('D5'!$W$12:$W$4999,'D5'!$B$12:$B$4999,$B13,'D5'!$AH$12:$AH$4999,BR$8,'D5'!$AK$12:$AK$4999,"taip")</f>
        <v>0</v>
      </c>
      <c r="BS13" s="46">
        <f>SUMIFS('D5'!$W$12:$W$4999,'D5'!$B$12:$B$4999,$B13,'D5'!$AH$12:$AH$4999,BS$8,'D5'!$AK$12:$AK$4999,"taip")</f>
        <v>0</v>
      </c>
      <c r="BT13" s="46">
        <f>SUMIFS('D5'!$W$12:$W$4999,'D5'!$B$12:$B$4999,$B13,'D5'!$AH$12:$AH$4999,BT$8,'D5'!$AK$12:$AK$4999,"taip")</f>
        <v>0</v>
      </c>
      <c r="BU13" s="124">
        <f t="shared" si="30"/>
        <v>0</v>
      </c>
      <c r="BV13" s="123">
        <f t="shared" si="31"/>
        <v>0</v>
      </c>
      <c r="BW13" s="123">
        <f t="shared" si="11"/>
        <v>0</v>
      </c>
      <c r="BX13" s="123">
        <f t="shared" si="12"/>
        <v>0</v>
      </c>
      <c r="BY13" s="123">
        <f t="shared" si="13"/>
        <v>0</v>
      </c>
      <c r="BZ13" s="123">
        <f t="shared" si="14"/>
        <v>0</v>
      </c>
      <c r="CA13" s="123">
        <f t="shared" si="15"/>
        <v>0</v>
      </c>
      <c r="CB13" s="123">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292679</v>
      </c>
      <c r="I14" s="48">
        <f t="shared" ref="I14:I37" si="32">SUM(J14:P14)</f>
        <v>9</v>
      </c>
      <c r="J14" s="46">
        <f>COUNTIFS('D5'!$B$12:$B$4999,$B14,'D5'!$AF$12:$AF$4999,J$8,'D5'!$AI$12:$AI$4999,"taip")</f>
        <v>0</v>
      </c>
      <c r="K14" s="46">
        <f>COUNTIFS('D5'!$B$12:$B$4999,$B14,'D5'!$AF$12:$AF$4999,K$8,'D5'!$AI$12:$AI$4999,"taip")</f>
        <v>0</v>
      </c>
      <c r="L14" s="46">
        <f>COUNTIFS('D5'!$B$12:$B$4999,$B14,'D5'!$AF$12:$AF$4999,L$8,'D5'!$AI$12:$AI$4999,"taip")</f>
        <v>4</v>
      </c>
      <c r="M14" s="46">
        <f>COUNTIFS('D5'!$B$12:$B$4999,$B14,'D5'!$AF$12:$AF$4999,M$8,'D5'!$AI$12:$AI$4999,"taip")</f>
        <v>4</v>
      </c>
      <c r="N14" s="46">
        <f>COUNTIFS('D5'!$B$12:$B$4999,$B14,'D5'!$AF$12:$AF$4999,N$8,'D5'!$AI$12:$AI$4999,"taip")</f>
        <v>1</v>
      </c>
      <c r="O14" s="46">
        <f>COUNTIFS('D5'!$B$12:$B$4999,$B14,'D5'!$AF$12:$AF$4999,O$8,'D5'!$AI$12:$AI$4999,"taip")</f>
        <v>0</v>
      </c>
      <c r="P14" s="46">
        <f>COUNTIFS('D5'!$B$12:$B$4999,$B14,'D5'!$AF$12:$AF$4999,P$8,'D5'!$AI$12:$AI$4999,"taip")</f>
        <v>0</v>
      </c>
      <c r="Q14" s="48">
        <f t="shared" ref="Q14:Q37" si="33">SUM(R14:X14)</f>
        <v>249655</v>
      </c>
      <c r="R14" s="46">
        <f>SUMIFS('D5'!$W$12:$W$4999,'D5'!$B$12:$B$4999,$B14,'D5'!$AF$12:$AF$4999,R$8,'D5'!$AI$12:$AI$4999,"taip")</f>
        <v>0</v>
      </c>
      <c r="S14" s="46">
        <f>SUMIFS('D5'!$W$12:$W$4999,'D5'!$B$12:$B$4999,$B14,'D5'!$AF$12:$AF$4999,S$8,'D5'!$AI$12:$AI$4999,"taip")</f>
        <v>0</v>
      </c>
      <c r="T14" s="46">
        <f>SUMIFS('D5'!$W$12:$W$4999,'D5'!$B$12:$B$4999,$B14,'D5'!$AF$12:$AF$4999,T$8,'D5'!$AI$12:$AI$4999,"taip")</f>
        <v>126980</v>
      </c>
      <c r="U14" s="46">
        <f>SUMIFS('D5'!$W$12:$W$4999,'D5'!$B$12:$B$4999,$B14,'D5'!$AF$12:$AF$4999,U$8,'D5'!$AI$12:$AI$4999,"taip")</f>
        <v>80306</v>
      </c>
      <c r="V14" s="46">
        <f>SUMIFS('D5'!$W$12:$W$4999,'D5'!$B$12:$B$4999,$B14,'D5'!$AF$12:$AF$4999,V$8,'D5'!$AI$12:$AI$4999,"taip")</f>
        <v>42369</v>
      </c>
      <c r="W14" s="46">
        <f>SUMIFS('D5'!$W$12:$W$4999,'D5'!$B$12:$B$4999,$B14,'D5'!$AF$12:$AF$4999,W$8,'D5'!$AI$12:$AI$4999,"taip")</f>
        <v>0</v>
      </c>
      <c r="X14" s="46">
        <f>SUMIFS('D5'!$W$12:$W$4999,'D5'!$B$12:$B$4999,$B14,'D5'!$AF$12:$AF$4999,X$8,'D5'!$AI$12:$AI$4999,"taip")</f>
        <v>0</v>
      </c>
      <c r="Y14" s="124">
        <f t="shared" si="18"/>
        <v>85.2999361074761</v>
      </c>
      <c r="Z14" s="123">
        <f t="shared" si="19"/>
        <v>0</v>
      </c>
      <c r="AA14" s="123">
        <f t="shared" si="20"/>
        <v>0</v>
      </c>
      <c r="AB14" s="123">
        <f t="shared" si="21"/>
        <v>43.385415420990228</v>
      </c>
      <c r="AC14" s="123">
        <f t="shared" si="22"/>
        <v>27.438251463207131</v>
      </c>
      <c r="AD14" s="123">
        <f t="shared" si="23"/>
        <v>14.476269223278745</v>
      </c>
      <c r="AE14" s="123">
        <f t="shared" si="24"/>
        <v>0</v>
      </c>
      <c r="AF14" s="123">
        <f t="shared" si="25"/>
        <v>0</v>
      </c>
      <c r="AG14" s="48">
        <f t="shared" ref="AG14:AG37" si="34">SUM(AH14:AN14)</f>
        <v>9</v>
      </c>
      <c r="AH14" s="46">
        <f>COUNTIFS('D5'!$B$12:$B$4999,$B14,'D5'!$AG$12:$AG$4999,AH$8,'D5'!$AJ$12:$AJ$4999,"taip")</f>
        <v>0</v>
      </c>
      <c r="AI14" s="46">
        <f>COUNTIFS('D5'!$B$12:$B$4999,$B14,'D5'!$AG$12:$AG$4999,AI$8,'D5'!$AJ$12:$AJ$4999,"taip")</f>
        <v>0</v>
      </c>
      <c r="AJ14" s="46">
        <f>COUNTIFS('D5'!$B$12:$B$4999,$B14,'D5'!$AG$12:$AG$4999,AJ$8,'D5'!$AJ$12:$AJ$4999,"taip")</f>
        <v>4</v>
      </c>
      <c r="AK14" s="46">
        <f>COUNTIFS('D5'!$B$12:$B$4999,$B14,'D5'!$AG$12:$AG$4999,AK$8,'D5'!$AJ$12:$AJ$4999,"taip")</f>
        <v>2</v>
      </c>
      <c r="AL14" s="46">
        <f>COUNTIFS('D5'!$B$12:$B$4999,$B14,'D5'!$AG$12:$AG$4999,AL$8,'D5'!$AJ$12:$AJ$4999,"taip")</f>
        <v>3</v>
      </c>
      <c r="AM14" s="46">
        <f>COUNTIFS('D5'!$B$12:$B$4999,$B14,'D5'!$AG$12:$AG$4999,AM$8,'D5'!$AJ$12:$AJ$4999,"taip")</f>
        <v>0</v>
      </c>
      <c r="AN14" s="46">
        <f>COUNTIFS('D5'!$B$12:$B$4999,$B14,'D5'!$AG$12:$AG$4999,AN$8,'D5'!$AJ$12:$AJ$4999,"taip")</f>
        <v>0</v>
      </c>
      <c r="AO14" s="48">
        <f t="shared" ref="AO14:AO37" si="35">SUM(AP14:AV14)</f>
        <v>249655</v>
      </c>
      <c r="AP14" s="46">
        <f>SUMIFS('D5'!$W$12:$W$4999,'D5'!$B$12:$B$4999,$B14,'D5'!$AG$12:$AG$4999,AP$8,'D5'!$AJ$12:$AJ$4999,"taip")</f>
        <v>0</v>
      </c>
      <c r="AQ14" s="46">
        <f>SUMIFS('D5'!$W$12:$W$4999,'D5'!$B$12:$B$4999,$B14,'D5'!$AG$12:$AG$4999,AQ$8,'D5'!$AJ$12:$AJ$4999,"taip")</f>
        <v>0</v>
      </c>
      <c r="AR14" s="46">
        <f>SUMIFS('D5'!$W$12:$W$4999,'D5'!$B$12:$B$4999,$B14,'D5'!$AG$12:$AG$4999,AR$8,'D5'!$AJ$12:$AJ$4999,"taip")</f>
        <v>126980</v>
      </c>
      <c r="AS14" s="46">
        <f>SUMIFS('D5'!$W$12:$W$4999,'D5'!$B$12:$B$4999,$B14,'D5'!$AG$12:$AG$4999,AS$8,'D5'!$AJ$12:$AJ$4999,"taip")</f>
        <v>13230</v>
      </c>
      <c r="AT14" s="46">
        <f>SUMIFS('D5'!$W$12:$W$4999,'D5'!$B$12:$B$4999,$B14,'D5'!$AG$12:$AG$4999,AT$8,'D5'!$AJ$12:$AJ$4999,"taip")</f>
        <v>109445</v>
      </c>
      <c r="AU14" s="46">
        <f>SUMIFS('D5'!$W$12:$W$4999,'D5'!$B$12:$B$4999,$B14,'D5'!$AG$12:$AG$4999,AU$8,'D5'!$AJ$12:$AJ$4999,"taip")</f>
        <v>0</v>
      </c>
      <c r="AV14" s="46">
        <f>SUMIFS('D5'!$W$12:$W$4999,'D5'!$B$12:$B$4999,$B14,'D5'!$AG$12:$AG$4999,AV$8,'D5'!$AJ$12:$AJ$4999,"taip")</f>
        <v>0</v>
      </c>
      <c r="AW14" s="124">
        <f t="shared" si="27"/>
        <v>85.2999361074761</v>
      </c>
      <c r="AX14" s="123">
        <f t="shared" si="28"/>
        <v>0</v>
      </c>
      <c r="AY14" s="123">
        <f t="shared" si="4"/>
        <v>0</v>
      </c>
      <c r="AZ14" s="123">
        <f t="shared" si="5"/>
        <v>43.385415420990228</v>
      </c>
      <c r="BA14" s="123">
        <f t="shared" si="6"/>
        <v>4.5203106475011872</v>
      </c>
      <c r="BB14" s="123">
        <f t="shared" si="7"/>
        <v>37.394210038984689</v>
      </c>
      <c r="BC14" s="123">
        <f t="shared" si="8"/>
        <v>0</v>
      </c>
      <c r="BD14" s="123">
        <f t="shared" si="9"/>
        <v>0</v>
      </c>
      <c r="BE14" s="48">
        <f t="shared" ref="BE14:BE37" si="36">SUM(BF14:BL14)</f>
        <v>3</v>
      </c>
      <c r="BF14" s="46">
        <f>COUNTIFS('D5'!$B$12:$B$4999,$B14,'D5'!$AH$12:$AH$4999,BF$8,'D5'!$AK$12:$AK$4999,"taip")</f>
        <v>0</v>
      </c>
      <c r="BG14" s="46">
        <f>COUNTIFS('D5'!$B$12:$B$4999,$B14,'D5'!$AH$12:$AH$4999,BG$8,'D5'!$AK$12:$AK$4999,"taip")</f>
        <v>0</v>
      </c>
      <c r="BH14" s="46">
        <f>COUNTIFS('D5'!$B$12:$B$4999,$B14,'D5'!$AH$12:$AH$4999,BH$8,'D5'!$AK$12:$AK$4999,"taip")</f>
        <v>1</v>
      </c>
      <c r="BI14" s="46">
        <f>COUNTIFS('D5'!$B$12:$B$4999,$B14,'D5'!$AH$12:$AH$4999,BI$8,'D5'!$AK$12:$AK$4999,"taip")</f>
        <v>0</v>
      </c>
      <c r="BJ14" s="46">
        <f>COUNTIFS('D5'!$B$12:$B$4999,$B14,'D5'!$AH$12:$AH$4999,BJ$8,'D5'!$AK$12:$AK$4999,"taip")</f>
        <v>2</v>
      </c>
      <c r="BK14" s="46">
        <f>COUNTIFS('D5'!$B$12:$B$4999,$B14,'D5'!$AH$12:$AH$4999,BK$8,'D5'!$AK$12:$AK$4999,"taip")</f>
        <v>0</v>
      </c>
      <c r="BL14" s="46">
        <f>COUNTIFS('D5'!$B$12:$B$4999,$B14,'D5'!$AH$12:$AH$4999,BL$8,'D5'!$AK$12:$AK$4999,"taip")</f>
        <v>0</v>
      </c>
      <c r="BM14" s="48">
        <f t="shared" ref="BM14:BM37" si="37">SUM(BN14:BT14)</f>
        <v>91430</v>
      </c>
      <c r="BN14" s="46">
        <f>SUMIFS('D5'!$W$12:$W$4999,'D5'!$B$12:$B$4999,$B14,'D5'!$AH$12:$AH$4999,BN$8,'D5'!$AK$12:$AK$4999,"taip")</f>
        <v>0</v>
      </c>
      <c r="BO14" s="46">
        <f>SUMIFS('D5'!$W$12:$W$4999,'D5'!$B$12:$B$4999,$B14,'D5'!$AH$12:$AH$4999,BO$8,'D5'!$AK$12:$AK$4999,"taip")</f>
        <v>0</v>
      </c>
      <c r="BP14" s="46">
        <f>SUMIFS('D5'!$W$12:$W$4999,'D5'!$B$12:$B$4999,$B14,'D5'!$AH$12:$AH$4999,BP$8,'D5'!$AK$12:$AK$4999,"taip")</f>
        <v>48780</v>
      </c>
      <c r="BQ14" s="46">
        <f>SUMIFS('D5'!$W$12:$W$4999,'D5'!$B$12:$B$4999,$B14,'D5'!$AH$12:$AH$4999,BQ$8,'D5'!$AK$12:$AK$4999,"taip")</f>
        <v>0</v>
      </c>
      <c r="BR14" s="46">
        <f>SUMIFS('D5'!$W$12:$W$4999,'D5'!$B$12:$B$4999,$B14,'D5'!$AH$12:$AH$4999,BR$8,'D5'!$AK$12:$AK$4999,"taip")</f>
        <v>42650</v>
      </c>
      <c r="BS14" s="46">
        <f>SUMIFS('D5'!$W$12:$W$4999,'D5'!$B$12:$B$4999,$B14,'D5'!$AH$12:$AH$4999,BS$8,'D5'!$AK$12:$AK$4999,"taip")</f>
        <v>0</v>
      </c>
      <c r="BT14" s="46">
        <f>SUMIFS('D5'!$W$12:$W$4999,'D5'!$B$12:$B$4999,$B14,'D5'!$AH$12:$AH$4999,BT$8,'D5'!$AK$12:$AK$4999,"taip")</f>
        <v>0</v>
      </c>
      <c r="BU14" s="124">
        <f t="shared" si="30"/>
        <v>31.239002456616294</v>
      </c>
      <c r="BV14" s="123">
        <f t="shared" si="31"/>
        <v>0</v>
      </c>
      <c r="BW14" s="123">
        <f t="shared" si="11"/>
        <v>0</v>
      </c>
      <c r="BX14" s="123">
        <f t="shared" si="12"/>
        <v>16.666723611875124</v>
      </c>
      <c r="BY14" s="123">
        <f t="shared" si="13"/>
        <v>0</v>
      </c>
      <c r="BZ14" s="123">
        <f t="shared" si="14"/>
        <v>14.572278844741168</v>
      </c>
      <c r="CA14" s="123">
        <f t="shared" si="15"/>
        <v>0</v>
      </c>
      <c r="CB14" s="123">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1164588</v>
      </c>
      <c r="I15" s="48">
        <f t="shared" si="32"/>
        <v>15</v>
      </c>
      <c r="J15" s="46">
        <f>COUNTIFS('D5'!$B$12:$B$4999,$B15,'D5'!$AF$12:$AF$4999,J$8,'D5'!$AI$12:$AI$4999,"taip")</f>
        <v>0</v>
      </c>
      <c r="K15" s="46">
        <f>COUNTIFS('D5'!$B$12:$B$4999,$B15,'D5'!$AF$12:$AF$4999,K$8,'D5'!$AI$12:$AI$4999,"taip")</f>
        <v>2</v>
      </c>
      <c r="L15" s="46">
        <f>COUNTIFS('D5'!$B$12:$B$4999,$B15,'D5'!$AF$12:$AF$4999,L$8,'D5'!$AI$12:$AI$4999,"taip")</f>
        <v>5</v>
      </c>
      <c r="M15" s="46">
        <f>COUNTIFS('D5'!$B$12:$B$4999,$B15,'D5'!$AF$12:$AF$4999,M$8,'D5'!$AI$12:$AI$4999,"taip")</f>
        <v>4</v>
      </c>
      <c r="N15" s="46">
        <f>COUNTIFS('D5'!$B$12:$B$4999,$B15,'D5'!$AF$12:$AF$4999,N$8,'D5'!$AI$12:$AI$4999,"taip")</f>
        <v>4</v>
      </c>
      <c r="O15" s="46">
        <f>COUNTIFS('D5'!$B$12:$B$4999,$B15,'D5'!$AF$12:$AF$4999,O$8,'D5'!$AI$12:$AI$4999,"taip")</f>
        <v>0</v>
      </c>
      <c r="P15" s="46">
        <f>COUNTIFS('D5'!$B$12:$B$4999,$B15,'D5'!$AF$12:$AF$4999,P$8,'D5'!$AI$12:$AI$4999,"taip")</f>
        <v>0</v>
      </c>
      <c r="Q15" s="48">
        <f t="shared" si="33"/>
        <v>724693.48</v>
      </c>
      <c r="R15" s="46">
        <f>SUMIFS('D5'!$W$12:$W$4999,'D5'!$B$12:$B$4999,$B15,'D5'!$AF$12:$AF$4999,R$8,'D5'!$AI$12:$AI$4999,"taip")</f>
        <v>0</v>
      </c>
      <c r="S15" s="46">
        <f>SUMIFS('D5'!$W$12:$W$4999,'D5'!$B$12:$B$4999,$B15,'D5'!$AF$12:$AF$4999,S$8,'D5'!$AI$12:$AI$4999,"taip")</f>
        <v>107865.48</v>
      </c>
      <c r="T15" s="46">
        <f>SUMIFS('D5'!$W$12:$W$4999,'D5'!$B$12:$B$4999,$B15,'D5'!$AF$12:$AF$4999,T$8,'D5'!$AI$12:$AI$4999,"taip")</f>
        <v>177304</v>
      </c>
      <c r="U15" s="46">
        <f>SUMIFS('D5'!$W$12:$W$4999,'D5'!$B$12:$B$4999,$B15,'D5'!$AF$12:$AF$4999,U$8,'D5'!$AI$12:$AI$4999,"taip")</f>
        <v>152260</v>
      </c>
      <c r="V15" s="46">
        <f>SUMIFS('D5'!$W$12:$W$4999,'D5'!$B$12:$B$4999,$B15,'D5'!$AF$12:$AF$4999,V$8,'D5'!$AI$12:$AI$4999,"taip")</f>
        <v>287264</v>
      </c>
      <c r="W15" s="46">
        <f>SUMIFS('D5'!$W$12:$W$4999,'D5'!$B$12:$B$4999,$B15,'D5'!$AF$12:$AF$4999,W$8,'D5'!$AI$12:$AI$4999,"taip")</f>
        <v>0</v>
      </c>
      <c r="X15" s="46">
        <f>SUMIFS('D5'!$W$12:$W$4999,'D5'!$B$12:$B$4999,$B15,'D5'!$AF$12:$AF$4999,X$8,'D5'!$AI$12:$AI$4999,"taip")</f>
        <v>0</v>
      </c>
      <c r="Y15" s="124">
        <f t="shared" si="18"/>
        <v>62.227455546510868</v>
      </c>
      <c r="Z15" s="123">
        <f t="shared" si="19"/>
        <v>0</v>
      </c>
      <c r="AA15" s="123">
        <f t="shared" si="20"/>
        <v>9.2621150140650599</v>
      </c>
      <c r="AB15" s="123">
        <f t="shared" si="21"/>
        <v>15.224611622307632</v>
      </c>
      <c r="AC15" s="123">
        <f t="shared" si="22"/>
        <v>13.074151545439245</v>
      </c>
      <c r="AD15" s="123">
        <f t="shared" si="23"/>
        <v>24.666577364698934</v>
      </c>
      <c r="AE15" s="123">
        <f t="shared" si="24"/>
        <v>0</v>
      </c>
      <c r="AF15" s="123">
        <f t="shared" si="25"/>
        <v>0</v>
      </c>
      <c r="AG15" s="48">
        <f t="shared" si="34"/>
        <v>15</v>
      </c>
      <c r="AH15" s="46">
        <f>COUNTIFS('D5'!$B$12:$B$4999,$B15,'D5'!$AG$12:$AG$4999,AH$8,'D5'!$AJ$12:$AJ$4999,"taip")</f>
        <v>0</v>
      </c>
      <c r="AI15" s="46">
        <f>COUNTIFS('D5'!$B$12:$B$4999,$B15,'D5'!$AG$12:$AG$4999,AI$8,'D5'!$AJ$12:$AJ$4999,"taip")</f>
        <v>2</v>
      </c>
      <c r="AJ15" s="46">
        <f>COUNTIFS('D5'!$B$12:$B$4999,$B15,'D5'!$AG$12:$AG$4999,AJ$8,'D5'!$AJ$12:$AJ$4999,"taip")</f>
        <v>5</v>
      </c>
      <c r="AK15" s="46">
        <f>COUNTIFS('D5'!$B$12:$B$4999,$B15,'D5'!$AG$12:$AG$4999,AK$8,'D5'!$AJ$12:$AJ$4999,"taip")</f>
        <v>4</v>
      </c>
      <c r="AL15" s="46">
        <f>COUNTIFS('D5'!$B$12:$B$4999,$B15,'D5'!$AG$12:$AG$4999,AL$8,'D5'!$AJ$12:$AJ$4999,"taip")</f>
        <v>4</v>
      </c>
      <c r="AM15" s="46">
        <f>COUNTIFS('D5'!$B$12:$B$4999,$B15,'D5'!$AG$12:$AG$4999,AM$8,'D5'!$AJ$12:$AJ$4999,"taip")</f>
        <v>0</v>
      </c>
      <c r="AN15" s="46">
        <f>COUNTIFS('D5'!$B$12:$B$4999,$B15,'D5'!$AG$12:$AG$4999,AN$8,'D5'!$AJ$12:$AJ$4999,"taip")</f>
        <v>0</v>
      </c>
      <c r="AO15" s="48">
        <f t="shared" si="35"/>
        <v>724693.48</v>
      </c>
      <c r="AP15" s="46">
        <f>SUMIFS('D5'!$W$12:$W$4999,'D5'!$B$12:$B$4999,$B15,'D5'!$AG$12:$AG$4999,AP$8,'D5'!$AJ$12:$AJ$4999,"taip")</f>
        <v>0</v>
      </c>
      <c r="AQ15" s="46">
        <f>SUMIFS('D5'!$W$12:$W$4999,'D5'!$B$12:$B$4999,$B15,'D5'!$AG$12:$AG$4999,AQ$8,'D5'!$AJ$12:$AJ$4999,"taip")</f>
        <v>107865.48</v>
      </c>
      <c r="AR15" s="46">
        <f>SUMIFS('D5'!$W$12:$W$4999,'D5'!$B$12:$B$4999,$B15,'D5'!$AG$12:$AG$4999,AR$8,'D5'!$AJ$12:$AJ$4999,"taip")</f>
        <v>177304</v>
      </c>
      <c r="AS15" s="46">
        <f>SUMIFS('D5'!$W$12:$W$4999,'D5'!$B$12:$B$4999,$B15,'D5'!$AG$12:$AG$4999,AS$8,'D5'!$AJ$12:$AJ$4999,"taip")</f>
        <v>152260</v>
      </c>
      <c r="AT15" s="46">
        <f>SUMIFS('D5'!$W$12:$W$4999,'D5'!$B$12:$B$4999,$B15,'D5'!$AG$12:$AG$4999,AT$8,'D5'!$AJ$12:$AJ$4999,"taip")</f>
        <v>287264</v>
      </c>
      <c r="AU15" s="46">
        <f>SUMIFS('D5'!$W$12:$W$4999,'D5'!$B$12:$B$4999,$B15,'D5'!$AG$12:$AG$4999,AU$8,'D5'!$AJ$12:$AJ$4999,"taip")</f>
        <v>0</v>
      </c>
      <c r="AV15" s="46">
        <f>SUMIFS('D5'!$W$12:$W$4999,'D5'!$B$12:$B$4999,$B15,'D5'!$AG$12:$AG$4999,AV$8,'D5'!$AJ$12:$AJ$4999,"taip")</f>
        <v>0</v>
      </c>
      <c r="AW15" s="124">
        <f t="shared" si="27"/>
        <v>62.227455546510868</v>
      </c>
      <c r="AX15" s="123">
        <f t="shared" si="28"/>
        <v>0</v>
      </c>
      <c r="AY15" s="123">
        <f t="shared" si="4"/>
        <v>9.2621150140650599</v>
      </c>
      <c r="AZ15" s="123">
        <f t="shared" si="5"/>
        <v>15.224611622307632</v>
      </c>
      <c r="BA15" s="123">
        <f t="shared" si="6"/>
        <v>13.074151545439245</v>
      </c>
      <c r="BB15" s="123">
        <f t="shared" si="7"/>
        <v>24.666577364698934</v>
      </c>
      <c r="BC15" s="123">
        <f t="shared" si="8"/>
        <v>0</v>
      </c>
      <c r="BD15" s="123">
        <f t="shared" si="9"/>
        <v>0</v>
      </c>
      <c r="BE15" s="48">
        <f t="shared" si="36"/>
        <v>10</v>
      </c>
      <c r="BF15" s="46">
        <f>COUNTIFS('D5'!$B$12:$B$4999,$B15,'D5'!$AH$12:$AH$4999,BF$8,'D5'!$AK$12:$AK$4999,"taip")</f>
        <v>0</v>
      </c>
      <c r="BG15" s="46">
        <f>COUNTIFS('D5'!$B$12:$B$4999,$B15,'D5'!$AH$12:$AH$4999,BG$8,'D5'!$AK$12:$AK$4999,"taip")</f>
        <v>1</v>
      </c>
      <c r="BH15" s="46">
        <f>COUNTIFS('D5'!$B$12:$B$4999,$B15,'D5'!$AH$12:$AH$4999,BH$8,'D5'!$AK$12:$AK$4999,"taip")</f>
        <v>2</v>
      </c>
      <c r="BI15" s="46">
        <f>COUNTIFS('D5'!$B$12:$B$4999,$B15,'D5'!$AH$12:$AH$4999,BI$8,'D5'!$AK$12:$AK$4999,"taip")</f>
        <v>1</v>
      </c>
      <c r="BJ15" s="46">
        <f>COUNTIFS('D5'!$B$12:$B$4999,$B15,'D5'!$AH$12:$AH$4999,BJ$8,'D5'!$AK$12:$AK$4999,"taip")</f>
        <v>6</v>
      </c>
      <c r="BK15" s="46">
        <f>COUNTIFS('D5'!$B$12:$B$4999,$B15,'D5'!$AH$12:$AH$4999,BK$8,'D5'!$AK$12:$AK$4999,"taip")</f>
        <v>0</v>
      </c>
      <c r="BL15" s="46">
        <f>COUNTIFS('D5'!$B$12:$B$4999,$B15,'D5'!$AH$12:$AH$4999,BL$8,'D5'!$AK$12:$AK$4999,"taip")</f>
        <v>0</v>
      </c>
      <c r="BM15" s="48">
        <f t="shared" si="37"/>
        <v>616321.48</v>
      </c>
      <c r="BN15" s="46">
        <f>SUMIFS('D5'!$W$12:$W$4999,'D5'!$B$12:$B$4999,$B15,'D5'!$AH$12:$AH$4999,BN$8,'D5'!$AK$12:$AK$4999,"taip")</f>
        <v>0</v>
      </c>
      <c r="BO15" s="46">
        <f>SUMIFS('D5'!$W$12:$W$4999,'D5'!$B$12:$B$4999,$B15,'D5'!$AH$12:$AH$4999,BO$8,'D5'!$AK$12:$AK$4999,"taip")</f>
        <v>32557.48</v>
      </c>
      <c r="BP15" s="46">
        <f>SUMIFS('D5'!$W$12:$W$4999,'D5'!$B$12:$B$4999,$B15,'D5'!$AH$12:$AH$4999,BP$8,'D5'!$AK$12:$AK$4999,"taip")</f>
        <v>108428</v>
      </c>
      <c r="BQ15" s="46">
        <f>SUMIFS('D5'!$W$12:$W$4999,'D5'!$B$12:$B$4999,$B15,'D5'!$AH$12:$AH$4999,BQ$8,'D5'!$AK$12:$AK$4999,"taip")</f>
        <v>68298</v>
      </c>
      <c r="BR15" s="46">
        <f>SUMIFS('D5'!$W$12:$W$4999,'D5'!$B$12:$B$4999,$B15,'D5'!$AH$12:$AH$4999,BR$8,'D5'!$AK$12:$AK$4999,"taip")</f>
        <v>407038</v>
      </c>
      <c r="BS15" s="46">
        <f>SUMIFS('D5'!$W$12:$W$4999,'D5'!$B$12:$B$4999,$B15,'D5'!$AH$12:$AH$4999,BS$8,'D5'!$AK$12:$AK$4999,"taip")</f>
        <v>0</v>
      </c>
      <c r="BT15" s="46">
        <f>SUMIFS('D5'!$W$12:$W$4999,'D5'!$B$12:$B$4999,$B15,'D5'!$AH$12:$AH$4999,BT$8,'D5'!$AK$12:$AK$4999,"taip")</f>
        <v>0</v>
      </c>
      <c r="BU15" s="124">
        <f t="shared" si="30"/>
        <v>52.921847039468027</v>
      </c>
      <c r="BV15" s="123">
        <f t="shared" si="31"/>
        <v>0</v>
      </c>
      <c r="BW15" s="123">
        <f t="shared" si="11"/>
        <v>2.7956221427663688</v>
      </c>
      <c r="BX15" s="123">
        <f t="shared" si="12"/>
        <v>9.3104170745362307</v>
      </c>
      <c r="BY15" s="123">
        <f t="shared" si="13"/>
        <v>5.8645632618574126</v>
      </c>
      <c r="BZ15" s="123">
        <f t="shared" si="14"/>
        <v>34.951244560308027</v>
      </c>
      <c r="CA15" s="123">
        <f t="shared" si="15"/>
        <v>0</v>
      </c>
      <c r="CB15" s="123">
        <f t="shared" si="16"/>
        <v>0</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COUNTIFS('D5'!$B$12:$B$4999,$B16,'D5'!$AF$12:$AF$4999,J$8,'D5'!$AI$12:$AI$4999,"taip")</f>
        <v>0</v>
      </c>
      <c r="K16" s="46">
        <f>COUNTIFS('D5'!$B$12:$B$4999,$B16,'D5'!$AF$12:$AF$4999,K$8,'D5'!$AI$12:$AI$4999,"taip")</f>
        <v>0</v>
      </c>
      <c r="L16" s="46">
        <f>COUNTIFS('D5'!$B$12:$B$4999,$B16,'D5'!$AF$12:$AF$4999,L$8,'D5'!$AI$12:$AI$4999,"taip")</f>
        <v>0</v>
      </c>
      <c r="M16" s="46">
        <f>COUNTIFS('D5'!$B$12:$B$4999,$B16,'D5'!$AF$12:$AF$4999,M$8,'D5'!$AI$12:$AI$4999,"taip")</f>
        <v>0</v>
      </c>
      <c r="N16" s="46">
        <f>COUNTIFS('D5'!$B$12:$B$4999,$B16,'D5'!$AF$12:$AF$4999,N$8,'D5'!$AI$12:$AI$4999,"taip")</f>
        <v>0</v>
      </c>
      <c r="O16" s="46">
        <f>COUNTIFS('D5'!$B$12:$B$4999,$B16,'D5'!$AF$12:$AF$4999,O$8,'D5'!$AI$12:$AI$4999,"taip")</f>
        <v>0</v>
      </c>
      <c r="P16" s="46">
        <f>COUNTIFS('D5'!$B$12:$B$4999,$B16,'D5'!$AF$12:$AF$4999,P$8,'D5'!$AI$12:$AI$4999,"taip")</f>
        <v>0</v>
      </c>
      <c r="Q16" s="48">
        <f t="shared" si="33"/>
        <v>0</v>
      </c>
      <c r="R16" s="46">
        <f>SUMIFS('D5'!$W$12:$W$4999,'D5'!$B$12:$B$4999,$B16,'D5'!$AF$12:$AF$4999,R$8,'D5'!$AI$12:$AI$4999,"taip")</f>
        <v>0</v>
      </c>
      <c r="S16" s="46">
        <f>SUMIFS('D5'!$W$12:$W$4999,'D5'!$B$12:$B$4999,$B16,'D5'!$AF$12:$AF$4999,S$8,'D5'!$AI$12:$AI$4999,"taip")</f>
        <v>0</v>
      </c>
      <c r="T16" s="46">
        <f>SUMIFS('D5'!$W$12:$W$4999,'D5'!$B$12:$B$4999,$B16,'D5'!$AF$12:$AF$4999,T$8,'D5'!$AI$12:$AI$4999,"taip")</f>
        <v>0</v>
      </c>
      <c r="U16" s="46">
        <f>SUMIFS('D5'!$W$12:$W$4999,'D5'!$B$12:$B$4999,$B16,'D5'!$AF$12:$AF$4999,U$8,'D5'!$AI$12:$AI$4999,"taip")</f>
        <v>0</v>
      </c>
      <c r="V16" s="46">
        <f>SUMIFS('D5'!$W$12:$W$4999,'D5'!$B$12:$B$4999,$B16,'D5'!$AF$12:$AF$4999,V$8,'D5'!$AI$12:$AI$4999,"taip")</f>
        <v>0</v>
      </c>
      <c r="W16" s="46">
        <f>SUMIFS('D5'!$W$12:$W$4999,'D5'!$B$12:$B$4999,$B16,'D5'!$AF$12:$AF$4999,W$8,'D5'!$AI$12:$AI$4999,"taip")</f>
        <v>0</v>
      </c>
      <c r="X16" s="46">
        <f>SUMIFS('D5'!$W$12:$W$4999,'D5'!$B$12:$B$4999,$B16,'D5'!$AF$12:$AF$4999,X$8,'D5'!$AI$12:$AI$4999,"taip")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COUNTIFS('D5'!$B$12:$B$4999,$B16,'D5'!$AG$12:$AG$4999,AH$8,'D5'!$AJ$12:$AJ$4999,"taip")</f>
        <v>0</v>
      </c>
      <c r="AI16" s="46">
        <f>COUNTIFS('D5'!$B$12:$B$4999,$B16,'D5'!$AG$12:$AG$4999,AI$8,'D5'!$AJ$12:$AJ$4999,"taip")</f>
        <v>0</v>
      </c>
      <c r="AJ16" s="46">
        <f>COUNTIFS('D5'!$B$12:$B$4999,$B16,'D5'!$AG$12:$AG$4999,AJ$8,'D5'!$AJ$12:$AJ$4999,"taip")</f>
        <v>0</v>
      </c>
      <c r="AK16" s="46">
        <f>COUNTIFS('D5'!$B$12:$B$4999,$B16,'D5'!$AG$12:$AG$4999,AK$8,'D5'!$AJ$12:$AJ$4999,"taip")</f>
        <v>0</v>
      </c>
      <c r="AL16" s="46">
        <f>COUNTIFS('D5'!$B$12:$B$4999,$B16,'D5'!$AG$12:$AG$4999,AL$8,'D5'!$AJ$12:$AJ$4999,"taip")</f>
        <v>0</v>
      </c>
      <c r="AM16" s="46">
        <f>COUNTIFS('D5'!$B$12:$B$4999,$B16,'D5'!$AG$12:$AG$4999,AM$8,'D5'!$AJ$12:$AJ$4999,"taip")</f>
        <v>0</v>
      </c>
      <c r="AN16" s="46">
        <f>COUNTIFS('D5'!$B$12:$B$4999,$B16,'D5'!$AG$12:$AG$4999,AN$8,'D5'!$AJ$12:$AJ$4999,"taip")</f>
        <v>0</v>
      </c>
      <c r="AO16" s="48">
        <f t="shared" si="35"/>
        <v>0</v>
      </c>
      <c r="AP16" s="46">
        <f>SUMIFS('D5'!$W$12:$W$4999,'D5'!$B$12:$B$4999,$B16,'D5'!$AG$12:$AG$4999,AP$8,'D5'!$AJ$12:$AJ$4999,"taip")</f>
        <v>0</v>
      </c>
      <c r="AQ16" s="46">
        <f>SUMIFS('D5'!$W$12:$W$4999,'D5'!$B$12:$B$4999,$B16,'D5'!$AG$12:$AG$4999,AQ$8,'D5'!$AJ$12:$AJ$4999,"taip")</f>
        <v>0</v>
      </c>
      <c r="AR16" s="46">
        <f>SUMIFS('D5'!$W$12:$W$4999,'D5'!$B$12:$B$4999,$B16,'D5'!$AG$12:$AG$4999,AR$8,'D5'!$AJ$12:$AJ$4999,"taip")</f>
        <v>0</v>
      </c>
      <c r="AS16" s="46">
        <f>SUMIFS('D5'!$W$12:$W$4999,'D5'!$B$12:$B$4999,$B16,'D5'!$AG$12:$AG$4999,AS$8,'D5'!$AJ$12:$AJ$4999,"taip")</f>
        <v>0</v>
      </c>
      <c r="AT16" s="46">
        <f>SUMIFS('D5'!$W$12:$W$4999,'D5'!$B$12:$B$4999,$B16,'D5'!$AG$12:$AG$4999,AT$8,'D5'!$AJ$12:$AJ$4999,"taip")</f>
        <v>0</v>
      </c>
      <c r="AU16" s="46">
        <f>SUMIFS('D5'!$W$12:$W$4999,'D5'!$B$12:$B$4999,$B16,'D5'!$AG$12:$AG$4999,AU$8,'D5'!$AJ$12:$AJ$4999,"taip")</f>
        <v>0</v>
      </c>
      <c r="AV16" s="46">
        <f>SUMIFS('D5'!$W$12:$W$4999,'D5'!$B$12:$B$4999,$B16,'D5'!$AG$12:$AG$4999,AV$8,'D5'!$AJ$12:$AJ$4999,"taip")</f>
        <v>0</v>
      </c>
      <c r="AW16" s="124">
        <f t="shared" si="27"/>
        <v>0</v>
      </c>
      <c r="AX16" s="123">
        <f t="shared" si="28"/>
        <v>0</v>
      </c>
      <c r="AY16" s="123">
        <f t="shared" si="4"/>
        <v>0</v>
      </c>
      <c r="AZ16" s="123">
        <f t="shared" si="5"/>
        <v>0</v>
      </c>
      <c r="BA16" s="123">
        <f t="shared" si="6"/>
        <v>0</v>
      </c>
      <c r="BB16" s="123">
        <f t="shared" si="7"/>
        <v>0</v>
      </c>
      <c r="BC16" s="123">
        <f t="shared" si="8"/>
        <v>0</v>
      </c>
      <c r="BD16" s="123">
        <f t="shared" si="9"/>
        <v>0</v>
      </c>
      <c r="BE16" s="48">
        <f t="shared" si="36"/>
        <v>0</v>
      </c>
      <c r="BF16" s="46">
        <f>COUNTIFS('D5'!$B$12:$B$4999,$B16,'D5'!$AH$12:$AH$4999,BF$8,'D5'!$AK$12:$AK$4999,"taip")</f>
        <v>0</v>
      </c>
      <c r="BG16" s="46">
        <f>COUNTIFS('D5'!$B$12:$B$4999,$B16,'D5'!$AH$12:$AH$4999,BG$8,'D5'!$AK$12:$AK$4999,"taip")</f>
        <v>0</v>
      </c>
      <c r="BH16" s="46">
        <f>COUNTIFS('D5'!$B$12:$B$4999,$B16,'D5'!$AH$12:$AH$4999,BH$8,'D5'!$AK$12:$AK$4999,"taip")</f>
        <v>0</v>
      </c>
      <c r="BI16" s="46">
        <f>COUNTIFS('D5'!$B$12:$B$4999,$B16,'D5'!$AH$12:$AH$4999,BI$8,'D5'!$AK$12:$AK$4999,"taip")</f>
        <v>0</v>
      </c>
      <c r="BJ16" s="46">
        <f>COUNTIFS('D5'!$B$12:$B$4999,$B16,'D5'!$AH$12:$AH$4999,BJ$8,'D5'!$AK$12:$AK$4999,"taip")</f>
        <v>0</v>
      </c>
      <c r="BK16" s="46">
        <f>COUNTIFS('D5'!$B$12:$B$4999,$B16,'D5'!$AH$12:$AH$4999,BK$8,'D5'!$AK$12:$AK$4999,"taip")</f>
        <v>0</v>
      </c>
      <c r="BL16" s="46">
        <f>COUNTIFS('D5'!$B$12:$B$4999,$B16,'D5'!$AH$12:$AH$4999,BL$8,'D5'!$AK$12:$AK$4999,"taip")</f>
        <v>0</v>
      </c>
      <c r="BM16" s="48">
        <f t="shared" si="37"/>
        <v>0</v>
      </c>
      <c r="BN16" s="46">
        <f>SUMIFS('D5'!$W$12:$W$4999,'D5'!$B$12:$B$4999,$B16,'D5'!$AH$12:$AH$4999,BN$8,'D5'!$AK$12:$AK$4999,"taip")</f>
        <v>0</v>
      </c>
      <c r="BO16" s="46">
        <f>SUMIFS('D5'!$W$12:$W$4999,'D5'!$B$12:$B$4999,$B16,'D5'!$AH$12:$AH$4999,BO$8,'D5'!$AK$12:$AK$4999,"taip")</f>
        <v>0</v>
      </c>
      <c r="BP16" s="46">
        <f>SUMIFS('D5'!$W$12:$W$4999,'D5'!$B$12:$B$4999,$B16,'D5'!$AH$12:$AH$4999,BP$8,'D5'!$AK$12:$AK$4999,"taip")</f>
        <v>0</v>
      </c>
      <c r="BQ16" s="46">
        <f>SUMIFS('D5'!$W$12:$W$4999,'D5'!$B$12:$B$4999,$B16,'D5'!$AH$12:$AH$4999,BQ$8,'D5'!$AK$12:$AK$4999,"taip")</f>
        <v>0</v>
      </c>
      <c r="BR16" s="46">
        <f>SUMIFS('D5'!$W$12:$W$4999,'D5'!$B$12:$B$4999,$B16,'D5'!$AH$12:$AH$4999,BR$8,'D5'!$AK$12:$AK$4999,"taip")</f>
        <v>0</v>
      </c>
      <c r="BS16" s="46">
        <f>SUMIFS('D5'!$W$12:$W$4999,'D5'!$B$12:$B$4999,$B16,'D5'!$AH$12:$AH$4999,BS$8,'D5'!$AK$12:$AK$4999,"taip")</f>
        <v>0</v>
      </c>
      <c r="BT16" s="46">
        <f>SUMIFS('D5'!$W$12:$W$4999,'D5'!$B$12:$B$4999,$B16,'D5'!$AH$12:$AH$4999,BT$8,'D5'!$AK$12:$AK$4999,"taip")</f>
        <v>0</v>
      </c>
      <c r="BU16" s="124">
        <f t="shared" si="30"/>
        <v>0</v>
      </c>
      <c r="BV16" s="123">
        <f t="shared" si="31"/>
        <v>0</v>
      </c>
      <c r="BW16" s="123">
        <f t="shared" si="11"/>
        <v>0</v>
      </c>
      <c r="BX16" s="123">
        <f t="shared" si="12"/>
        <v>0</v>
      </c>
      <c r="BY16" s="123">
        <f t="shared" si="13"/>
        <v>0</v>
      </c>
      <c r="BZ16" s="123">
        <f t="shared" si="14"/>
        <v>0</v>
      </c>
      <c r="CA16" s="123">
        <f t="shared" si="15"/>
        <v>0</v>
      </c>
      <c r="CB16" s="123">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COUNTIFS('D5'!$B$12:$B$4999,$B17,'D5'!$AF$12:$AF$4999,J$8,'D5'!$AI$12:$AI$4999,"taip")</f>
        <v>0</v>
      </c>
      <c r="K17" s="46">
        <f>COUNTIFS('D5'!$B$12:$B$4999,$B17,'D5'!$AF$12:$AF$4999,K$8,'D5'!$AI$12:$AI$4999,"taip")</f>
        <v>0</v>
      </c>
      <c r="L17" s="46">
        <f>COUNTIFS('D5'!$B$12:$B$4999,$B17,'D5'!$AF$12:$AF$4999,L$8,'D5'!$AI$12:$AI$4999,"taip")</f>
        <v>0</v>
      </c>
      <c r="M17" s="46">
        <f>COUNTIFS('D5'!$B$12:$B$4999,$B17,'D5'!$AF$12:$AF$4999,M$8,'D5'!$AI$12:$AI$4999,"taip")</f>
        <v>0</v>
      </c>
      <c r="N17" s="46">
        <f>COUNTIFS('D5'!$B$12:$B$4999,$B17,'D5'!$AF$12:$AF$4999,N$8,'D5'!$AI$12:$AI$4999,"taip")</f>
        <v>0</v>
      </c>
      <c r="O17" s="46">
        <f>COUNTIFS('D5'!$B$12:$B$4999,$B17,'D5'!$AF$12:$AF$4999,O$8,'D5'!$AI$12:$AI$4999,"taip")</f>
        <v>0</v>
      </c>
      <c r="P17" s="46">
        <f>COUNTIFS('D5'!$B$12:$B$4999,$B17,'D5'!$AF$12:$AF$4999,P$8,'D5'!$AI$12:$AI$4999,"taip")</f>
        <v>0</v>
      </c>
      <c r="Q17" s="48">
        <f t="shared" si="33"/>
        <v>0</v>
      </c>
      <c r="R17" s="46">
        <f>SUMIFS('D5'!$W$12:$W$4999,'D5'!$B$12:$B$4999,$B17,'D5'!$AF$12:$AF$4999,R$8,'D5'!$AI$12:$AI$4999,"taip")</f>
        <v>0</v>
      </c>
      <c r="S17" s="46">
        <f>SUMIFS('D5'!$W$12:$W$4999,'D5'!$B$12:$B$4999,$B17,'D5'!$AF$12:$AF$4999,S$8,'D5'!$AI$12:$AI$4999,"taip")</f>
        <v>0</v>
      </c>
      <c r="T17" s="46">
        <f>SUMIFS('D5'!$W$12:$W$4999,'D5'!$B$12:$B$4999,$B17,'D5'!$AF$12:$AF$4999,T$8,'D5'!$AI$12:$AI$4999,"taip")</f>
        <v>0</v>
      </c>
      <c r="U17" s="46">
        <f>SUMIFS('D5'!$W$12:$W$4999,'D5'!$B$12:$B$4999,$B17,'D5'!$AF$12:$AF$4999,U$8,'D5'!$AI$12:$AI$4999,"taip")</f>
        <v>0</v>
      </c>
      <c r="V17" s="46">
        <f>SUMIFS('D5'!$W$12:$W$4999,'D5'!$B$12:$B$4999,$B17,'D5'!$AF$12:$AF$4999,V$8,'D5'!$AI$12:$AI$4999,"taip")</f>
        <v>0</v>
      </c>
      <c r="W17" s="46">
        <f>SUMIFS('D5'!$W$12:$W$4999,'D5'!$B$12:$B$4999,$B17,'D5'!$AF$12:$AF$4999,W$8,'D5'!$AI$12:$AI$4999,"taip")</f>
        <v>0</v>
      </c>
      <c r="X17" s="46">
        <f>SUMIFS('D5'!$W$12:$W$4999,'D5'!$B$12:$B$4999,$B17,'D5'!$AF$12:$AF$4999,X$8,'D5'!$AI$12:$AI$4999,"taip")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COUNTIFS('D5'!$B$12:$B$4999,$B17,'D5'!$AG$12:$AG$4999,AH$8,'D5'!$AJ$12:$AJ$4999,"taip")</f>
        <v>0</v>
      </c>
      <c r="AI17" s="46">
        <f>COUNTIFS('D5'!$B$12:$B$4999,$B17,'D5'!$AG$12:$AG$4999,AI$8,'D5'!$AJ$12:$AJ$4999,"taip")</f>
        <v>0</v>
      </c>
      <c r="AJ17" s="46">
        <f>COUNTIFS('D5'!$B$12:$B$4999,$B17,'D5'!$AG$12:$AG$4999,AJ$8,'D5'!$AJ$12:$AJ$4999,"taip")</f>
        <v>0</v>
      </c>
      <c r="AK17" s="46">
        <f>COUNTIFS('D5'!$B$12:$B$4999,$B17,'D5'!$AG$12:$AG$4999,AK$8,'D5'!$AJ$12:$AJ$4999,"taip")</f>
        <v>0</v>
      </c>
      <c r="AL17" s="46">
        <f>COUNTIFS('D5'!$B$12:$B$4999,$B17,'D5'!$AG$12:$AG$4999,AL$8,'D5'!$AJ$12:$AJ$4999,"taip")</f>
        <v>0</v>
      </c>
      <c r="AM17" s="46">
        <f>COUNTIFS('D5'!$B$12:$B$4999,$B17,'D5'!$AG$12:$AG$4999,AM$8,'D5'!$AJ$12:$AJ$4999,"taip")</f>
        <v>0</v>
      </c>
      <c r="AN17" s="46">
        <f>COUNTIFS('D5'!$B$12:$B$4999,$B17,'D5'!$AG$12:$AG$4999,AN$8,'D5'!$AJ$12:$AJ$4999,"taip")</f>
        <v>0</v>
      </c>
      <c r="AO17" s="48">
        <f t="shared" si="35"/>
        <v>0</v>
      </c>
      <c r="AP17" s="46">
        <f>SUMIFS('D5'!$W$12:$W$4999,'D5'!$B$12:$B$4999,$B17,'D5'!$AG$12:$AG$4999,AP$8,'D5'!$AJ$12:$AJ$4999,"taip")</f>
        <v>0</v>
      </c>
      <c r="AQ17" s="46">
        <f>SUMIFS('D5'!$W$12:$W$4999,'D5'!$B$12:$B$4999,$B17,'D5'!$AG$12:$AG$4999,AQ$8,'D5'!$AJ$12:$AJ$4999,"taip")</f>
        <v>0</v>
      </c>
      <c r="AR17" s="46">
        <f>SUMIFS('D5'!$W$12:$W$4999,'D5'!$B$12:$B$4999,$B17,'D5'!$AG$12:$AG$4999,AR$8,'D5'!$AJ$12:$AJ$4999,"taip")</f>
        <v>0</v>
      </c>
      <c r="AS17" s="46">
        <f>SUMIFS('D5'!$W$12:$W$4999,'D5'!$B$12:$B$4999,$B17,'D5'!$AG$12:$AG$4999,AS$8,'D5'!$AJ$12:$AJ$4999,"taip")</f>
        <v>0</v>
      </c>
      <c r="AT17" s="46">
        <f>SUMIFS('D5'!$W$12:$W$4999,'D5'!$B$12:$B$4999,$B17,'D5'!$AG$12:$AG$4999,AT$8,'D5'!$AJ$12:$AJ$4999,"taip")</f>
        <v>0</v>
      </c>
      <c r="AU17" s="46">
        <f>SUMIFS('D5'!$W$12:$W$4999,'D5'!$B$12:$B$4999,$B17,'D5'!$AG$12:$AG$4999,AU$8,'D5'!$AJ$12:$AJ$4999,"taip")</f>
        <v>0</v>
      </c>
      <c r="AV17" s="46">
        <f>SUMIFS('D5'!$W$12:$W$4999,'D5'!$B$12:$B$4999,$B17,'D5'!$AG$12:$AG$4999,AV$8,'D5'!$AJ$12:$AJ$4999,"taip")</f>
        <v>0</v>
      </c>
      <c r="AW17" s="124">
        <f t="shared" si="27"/>
        <v>0</v>
      </c>
      <c r="AX17" s="123">
        <f t="shared" si="28"/>
        <v>0</v>
      </c>
      <c r="AY17" s="123">
        <f t="shared" si="4"/>
        <v>0</v>
      </c>
      <c r="AZ17" s="123">
        <f t="shared" si="5"/>
        <v>0</v>
      </c>
      <c r="BA17" s="123">
        <f t="shared" si="6"/>
        <v>0</v>
      </c>
      <c r="BB17" s="123">
        <f t="shared" si="7"/>
        <v>0</v>
      </c>
      <c r="BC17" s="123">
        <f t="shared" si="8"/>
        <v>0</v>
      </c>
      <c r="BD17" s="123">
        <f t="shared" si="9"/>
        <v>0</v>
      </c>
      <c r="BE17" s="48">
        <f t="shared" si="36"/>
        <v>0</v>
      </c>
      <c r="BF17" s="46">
        <f>COUNTIFS('D5'!$B$12:$B$4999,$B17,'D5'!$AH$12:$AH$4999,BF$8,'D5'!$AK$12:$AK$4999,"taip")</f>
        <v>0</v>
      </c>
      <c r="BG17" s="46">
        <f>COUNTIFS('D5'!$B$12:$B$4999,$B17,'D5'!$AH$12:$AH$4999,BG$8,'D5'!$AK$12:$AK$4999,"taip")</f>
        <v>0</v>
      </c>
      <c r="BH17" s="46">
        <f>COUNTIFS('D5'!$B$12:$B$4999,$B17,'D5'!$AH$12:$AH$4999,BH$8,'D5'!$AK$12:$AK$4999,"taip")</f>
        <v>0</v>
      </c>
      <c r="BI17" s="46">
        <f>COUNTIFS('D5'!$B$12:$B$4999,$B17,'D5'!$AH$12:$AH$4999,BI$8,'D5'!$AK$12:$AK$4999,"taip")</f>
        <v>0</v>
      </c>
      <c r="BJ17" s="46">
        <f>COUNTIFS('D5'!$B$12:$B$4999,$B17,'D5'!$AH$12:$AH$4999,BJ$8,'D5'!$AK$12:$AK$4999,"taip")</f>
        <v>0</v>
      </c>
      <c r="BK17" s="46">
        <f>COUNTIFS('D5'!$B$12:$B$4999,$B17,'D5'!$AH$12:$AH$4999,BK$8,'D5'!$AK$12:$AK$4999,"taip")</f>
        <v>0</v>
      </c>
      <c r="BL17" s="46">
        <f>COUNTIFS('D5'!$B$12:$B$4999,$B17,'D5'!$AH$12:$AH$4999,BL$8,'D5'!$AK$12:$AK$4999,"taip")</f>
        <v>0</v>
      </c>
      <c r="BM17" s="48">
        <f t="shared" si="37"/>
        <v>0</v>
      </c>
      <c r="BN17" s="46">
        <f>SUMIFS('D5'!$W$12:$W$4999,'D5'!$B$12:$B$4999,$B17,'D5'!$AH$12:$AH$4999,BN$8,'D5'!$AK$12:$AK$4999,"taip")</f>
        <v>0</v>
      </c>
      <c r="BO17" s="46">
        <f>SUMIFS('D5'!$W$12:$W$4999,'D5'!$B$12:$B$4999,$B17,'D5'!$AH$12:$AH$4999,BO$8,'D5'!$AK$12:$AK$4999,"taip")</f>
        <v>0</v>
      </c>
      <c r="BP17" s="46">
        <f>SUMIFS('D5'!$W$12:$W$4999,'D5'!$B$12:$B$4999,$B17,'D5'!$AH$12:$AH$4999,BP$8,'D5'!$AK$12:$AK$4999,"taip")</f>
        <v>0</v>
      </c>
      <c r="BQ17" s="46">
        <f>SUMIFS('D5'!$W$12:$W$4999,'D5'!$B$12:$B$4999,$B17,'D5'!$AH$12:$AH$4999,BQ$8,'D5'!$AK$12:$AK$4999,"taip")</f>
        <v>0</v>
      </c>
      <c r="BR17" s="46">
        <f>SUMIFS('D5'!$W$12:$W$4999,'D5'!$B$12:$B$4999,$B17,'D5'!$AH$12:$AH$4999,BR$8,'D5'!$AK$12:$AK$4999,"taip")</f>
        <v>0</v>
      </c>
      <c r="BS17" s="46">
        <f>SUMIFS('D5'!$W$12:$W$4999,'D5'!$B$12:$B$4999,$B17,'D5'!$AH$12:$AH$4999,BS$8,'D5'!$AK$12:$AK$4999,"taip")</f>
        <v>0</v>
      </c>
      <c r="BT17" s="46">
        <f>SUMIFS('D5'!$W$12:$W$4999,'D5'!$B$12:$B$4999,$B17,'D5'!$AH$12:$AH$4999,BT$8,'D5'!$AK$12:$AK$4999,"taip")</f>
        <v>0</v>
      </c>
      <c r="BU17" s="124">
        <f t="shared" si="30"/>
        <v>0</v>
      </c>
      <c r="BV17" s="123">
        <f t="shared" si="31"/>
        <v>0</v>
      </c>
      <c r="BW17" s="123">
        <f t="shared" si="11"/>
        <v>0</v>
      </c>
      <c r="BX17" s="123">
        <f t="shared" si="12"/>
        <v>0</v>
      </c>
      <c r="BY17" s="123">
        <f t="shared" si="13"/>
        <v>0</v>
      </c>
      <c r="BZ17" s="123">
        <f t="shared" si="14"/>
        <v>0</v>
      </c>
      <c r="CA17" s="123">
        <f t="shared" si="15"/>
        <v>0</v>
      </c>
      <c r="CB17" s="123">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163822</v>
      </c>
      <c r="I18" s="48">
        <f t="shared" si="32"/>
        <v>1</v>
      </c>
      <c r="J18" s="46">
        <f>COUNTIFS('D5'!$B$12:$B$4999,$B18,'D5'!$AF$12:$AF$4999,J$8,'D5'!$AI$12:$AI$4999,"taip")</f>
        <v>0</v>
      </c>
      <c r="K18" s="46">
        <f>COUNTIFS('D5'!$B$12:$B$4999,$B18,'D5'!$AF$12:$AF$4999,K$8,'D5'!$AI$12:$AI$4999,"taip")</f>
        <v>0</v>
      </c>
      <c r="L18" s="46">
        <f>COUNTIFS('D5'!$B$12:$B$4999,$B18,'D5'!$AF$12:$AF$4999,L$8,'D5'!$AI$12:$AI$4999,"taip")</f>
        <v>0</v>
      </c>
      <c r="M18" s="46">
        <f>COUNTIFS('D5'!$B$12:$B$4999,$B18,'D5'!$AF$12:$AF$4999,M$8,'D5'!$AI$12:$AI$4999,"taip")</f>
        <v>0</v>
      </c>
      <c r="N18" s="46">
        <f>COUNTIFS('D5'!$B$12:$B$4999,$B18,'D5'!$AF$12:$AF$4999,N$8,'D5'!$AI$12:$AI$4999,"taip")</f>
        <v>1</v>
      </c>
      <c r="O18" s="46">
        <f>COUNTIFS('D5'!$B$12:$B$4999,$B18,'D5'!$AF$12:$AF$4999,O$8,'D5'!$AI$12:$AI$4999,"taip")</f>
        <v>0</v>
      </c>
      <c r="P18" s="46">
        <f>COUNTIFS('D5'!$B$12:$B$4999,$B18,'D5'!$AF$12:$AF$4999,P$8,'D5'!$AI$12:$AI$4999,"taip")</f>
        <v>0</v>
      </c>
      <c r="Q18" s="48">
        <f t="shared" si="33"/>
        <v>53716</v>
      </c>
      <c r="R18" s="46">
        <f>SUMIFS('D5'!$W$12:$W$4999,'D5'!$B$12:$B$4999,$B18,'D5'!$AF$12:$AF$4999,R$8,'D5'!$AI$12:$AI$4999,"taip")</f>
        <v>0</v>
      </c>
      <c r="S18" s="46">
        <f>SUMIFS('D5'!$W$12:$W$4999,'D5'!$B$12:$B$4999,$B18,'D5'!$AF$12:$AF$4999,S$8,'D5'!$AI$12:$AI$4999,"taip")</f>
        <v>0</v>
      </c>
      <c r="T18" s="46">
        <f>SUMIFS('D5'!$W$12:$W$4999,'D5'!$B$12:$B$4999,$B18,'D5'!$AF$12:$AF$4999,T$8,'D5'!$AI$12:$AI$4999,"taip")</f>
        <v>0</v>
      </c>
      <c r="U18" s="46">
        <f>SUMIFS('D5'!$W$12:$W$4999,'D5'!$B$12:$B$4999,$B18,'D5'!$AF$12:$AF$4999,U$8,'D5'!$AI$12:$AI$4999,"taip")</f>
        <v>0</v>
      </c>
      <c r="V18" s="46">
        <f>SUMIFS('D5'!$W$12:$W$4999,'D5'!$B$12:$B$4999,$B18,'D5'!$AF$12:$AF$4999,V$8,'D5'!$AI$12:$AI$4999,"taip")</f>
        <v>53716</v>
      </c>
      <c r="W18" s="46">
        <f>SUMIFS('D5'!$W$12:$W$4999,'D5'!$B$12:$B$4999,$B18,'D5'!$AF$12:$AF$4999,W$8,'D5'!$AI$12:$AI$4999,"taip")</f>
        <v>0</v>
      </c>
      <c r="X18" s="46">
        <f>SUMIFS('D5'!$W$12:$W$4999,'D5'!$B$12:$B$4999,$B18,'D5'!$AF$12:$AF$4999,X$8,'D5'!$AI$12:$AI$4999,"taip")</f>
        <v>0</v>
      </c>
      <c r="Y18" s="124">
        <f t="shared" si="18"/>
        <v>32.78924686550036</v>
      </c>
      <c r="Z18" s="123">
        <f t="shared" si="19"/>
        <v>0</v>
      </c>
      <c r="AA18" s="123">
        <f t="shared" si="20"/>
        <v>0</v>
      </c>
      <c r="AB18" s="123">
        <f t="shared" si="21"/>
        <v>0</v>
      </c>
      <c r="AC18" s="123">
        <f t="shared" si="22"/>
        <v>0</v>
      </c>
      <c r="AD18" s="123">
        <f t="shared" si="23"/>
        <v>32.78924686550036</v>
      </c>
      <c r="AE18" s="123">
        <f t="shared" si="24"/>
        <v>0</v>
      </c>
      <c r="AF18" s="123">
        <f t="shared" si="25"/>
        <v>0</v>
      </c>
      <c r="AG18" s="48">
        <f t="shared" si="34"/>
        <v>1</v>
      </c>
      <c r="AH18" s="46">
        <f>COUNTIFS('D5'!$B$12:$B$4999,$B18,'D5'!$AG$12:$AG$4999,AH$8,'D5'!$AJ$12:$AJ$4999,"taip")</f>
        <v>0</v>
      </c>
      <c r="AI18" s="46">
        <f>COUNTIFS('D5'!$B$12:$B$4999,$B18,'D5'!$AG$12:$AG$4999,AI$8,'D5'!$AJ$12:$AJ$4999,"taip")</f>
        <v>0</v>
      </c>
      <c r="AJ18" s="46">
        <f>COUNTIFS('D5'!$B$12:$B$4999,$B18,'D5'!$AG$12:$AG$4999,AJ$8,'D5'!$AJ$12:$AJ$4999,"taip")</f>
        <v>0</v>
      </c>
      <c r="AK18" s="46">
        <f>COUNTIFS('D5'!$B$12:$B$4999,$B18,'D5'!$AG$12:$AG$4999,AK$8,'D5'!$AJ$12:$AJ$4999,"taip")</f>
        <v>0</v>
      </c>
      <c r="AL18" s="46">
        <f>COUNTIFS('D5'!$B$12:$B$4999,$B18,'D5'!$AG$12:$AG$4999,AL$8,'D5'!$AJ$12:$AJ$4999,"taip")</f>
        <v>1</v>
      </c>
      <c r="AM18" s="46">
        <f>COUNTIFS('D5'!$B$12:$B$4999,$B18,'D5'!$AG$12:$AG$4999,AM$8,'D5'!$AJ$12:$AJ$4999,"taip")</f>
        <v>0</v>
      </c>
      <c r="AN18" s="46">
        <f>COUNTIFS('D5'!$B$12:$B$4999,$B18,'D5'!$AG$12:$AG$4999,AN$8,'D5'!$AJ$12:$AJ$4999,"taip")</f>
        <v>0</v>
      </c>
      <c r="AO18" s="48">
        <f t="shared" si="35"/>
        <v>53716</v>
      </c>
      <c r="AP18" s="46">
        <f>SUMIFS('D5'!$W$12:$W$4999,'D5'!$B$12:$B$4999,$B18,'D5'!$AG$12:$AG$4999,AP$8,'D5'!$AJ$12:$AJ$4999,"taip")</f>
        <v>0</v>
      </c>
      <c r="AQ18" s="46">
        <f>SUMIFS('D5'!$W$12:$W$4999,'D5'!$B$12:$B$4999,$B18,'D5'!$AG$12:$AG$4999,AQ$8,'D5'!$AJ$12:$AJ$4999,"taip")</f>
        <v>0</v>
      </c>
      <c r="AR18" s="46">
        <f>SUMIFS('D5'!$W$12:$W$4999,'D5'!$B$12:$B$4999,$B18,'D5'!$AG$12:$AG$4999,AR$8,'D5'!$AJ$12:$AJ$4999,"taip")</f>
        <v>0</v>
      </c>
      <c r="AS18" s="46">
        <f>SUMIFS('D5'!$W$12:$W$4999,'D5'!$B$12:$B$4999,$B18,'D5'!$AG$12:$AG$4999,AS$8,'D5'!$AJ$12:$AJ$4999,"taip")</f>
        <v>0</v>
      </c>
      <c r="AT18" s="46">
        <f>SUMIFS('D5'!$W$12:$W$4999,'D5'!$B$12:$B$4999,$B18,'D5'!$AG$12:$AG$4999,AT$8,'D5'!$AJ$12:$AJ$4999,"taip")</f>
        <v>53716</v>
      </c>
      <c r="AU18" s="46">
        <f>SUMIFS('D5'!$W$12:$W$4999,'D5'!$B$12:$B$4999,$B18,'D5'!$AG$12:$AG$4999,AU$8,'D5'!$AJ$12:$AJ$4999,"taip")</f>
        <v>0</v>
      </c>
      <c r="AV18" s="46">
        <f>SUMIFS('D5'!$W$12:$W$4999,'D5'!$B$12:$B$4999,$B18,'D5'!$AG$12:$AG$4999,AV$8,'D5'!$AJ$12:$AJ$4999,"taip")</f>
        <v>0</v>
      </c>
      <c r="AW18" s="124">
        <f t="shared" si="27"/>
        <v>32.78924686550036</v>
      </c>
      <c r="AX18" s="123">
        <f t="shared" si="28"/>
        <v>0</v>
      </c>
      <c r="AY18" s="123">
        <f t="shared" si="4"/>
        <v>0</v>
      </c>
      <c r="AZ18" s="123">
        <f t="shared" si="5"/>
        <v>0</v>
      </c>
      <c r="BA18" s="123">
        <f t="shared" si="6"/>
        <v>0</v>
      </c>
      <c r="BB18" s="123">
        <f t="shared" si="7"/>
        <v>32.78924686550036</v>
      </c>
      <c r="BC18" s="123">
        <f t="shared" si="8"/>
        <v>0</v>
      </c>
      <c r="BD18" s="123">
        <f t="shared" si="9"/>
        <v>0</v>
      </c>
      <c r="BE18" s="48">
        <f t="shared" si="36"/>
        <v>0</v>
      </c>
      <c r="BF18" s="46">
        <f>COUNTIFS('D5'!$B$12:$B$4999,$B18,'D5'!$AH$12:$AH$4999,BF$8,'D5'!$AK$12:$AK$4999,"taip")</f>
        <v>0</v>
      </c>
      <c r="BG18" s="46">
        <f>COUNTIFS('D5'!$B$12:$B$4999,$B18,'D5'!$AH$12:$AH$4999,BG$8,'D5'!$AK$12:$AK$4999,"taip")</f>
        <v>0</v>
      </c>
      <c r="BH18" s="46">
        <f>COUNTIFS('D5'!$B$12:$B$4999,$B18,'D5'!$AH$12:$AH$4999,BH$8,'D5'!$AK$12:$AK$4999,"taip")</f>
        <v>0</v>
      </c>
      <c r="BI18" s="46">
        <f>COUNTIFS('D5'!$B$12:$B$4999,$B18,'D5'!$AH$12:$AH$4999,BI$8,'D5'!$AK$12:$AK$4999,"taip")</f>
        <v>0</v>
      </c>
      <c r="BJ18" s="46">
        <f>COUNTIFS('D5'!$B$12:$B$4999,$B18,'D5'!$AH$12:$AH$4999,BJ$8,'D5'!$AK$12:$AK$4999,"taip")</f>
        <v>0</v>
      </c>
      <c r="BK18" s="46">
        <f>COUNTIFS('D5'!$B$12:$B$4999,$B18,'D5'!$AH$12:$AH$4999,BK$8,'D5'!$AK$12:$AK$4999,"taip")</f>
        <v>0</v>
      </c>
      <c r="BL18" s="46">
        <f>COUNTIFS('D5'!$B$12:$B$4999,$B18,'D5'!$AH$12:$AH$4999,BL$8,'D5'!$AK$12:$AK$4999,"taip")</f>
        <v>0</v>
      </c>
      <c r="BM18" s="48">
        <f t="shared" si="37"/>
        <v>0</v>
      </c>
      <c r="BN18" s="46">
        <f>SUMIFS('D5'!$W$12:$W$4999,'D5'!$B$12:$B$4999,$B18,'D5'!$AH$12:$AH$4999,BN$8,'D5'!$AK$12:$AK$4999,"taip")</f>
        <v>0</v>
      </c>
      <c r="BO18" s="46">
        <f>SUMIFS('D5'!$W$12:$W$4999,'D5'!$B$12:$B$4999,$B18,'D5'!$AH$12:$AH$4999,BO$8,'D5'!$AK$12:$AK$4999,"taip")</f>
        <v>0</v>
      </c>
      <c r="BP18" s="46">
        <f>SUMIFS('D5'!$W$12:$W$4999,'D5'!$B$12:$B$4999,$B18,'D5'!$AH$12:$AH$4999,BP$8,'D5'!$AK$12:$AK$4999,"taip")</f>
        <v>0</v>
      </c>
      <c r="BQ18" s="46">
        <f>SUMIFS('D5'!$W$12:$W$4999,'D5'!$B$12:$B$4999,$B18,'D5'!$AH$12:$AH$4999,BQ$8,'D5'!$AK$12:$AK$4999,"taip")</f>
        <v>0</v>
      </c>
      <c r="BR18" s="46">
        <f>SUMIFS('D5'!$W$12:$W$4999,'D5'!$B$12:$B$4999,$B18,'D5'!$AH$12:$AH$4999,BR$8,'D5'!$AK$12:$AK$4999,"taip")</f>
        <v>0</v>
      </c>
      <c r="BS18" s="46">
        <f>SUMIFS('D5'!$W$12:$W$4999,'D5'!$B$12:$B$4999,$B18,'D5'!$AH$12:$AH$4999,BS$8,'D5'!$AK$12:$AK$4999,"taip")</f>
        <v>0</v>
      </c>
      <c r="BT18" s="46">
        <f>SUMIFS('D5'!$W$12:$W$4999,'D5'!$B$12:$B$4999,$B18,'D5'!$AH$12:$AH$4999,BT$8,'D5'!$AK$12:$AK$4999,"taip")</f>
        <v>0</v>
      </c>
      <c r="BU18" s="124">
        <f t="shared" si="30"/>
        <v>0</v>
      </c>
      <c r="BV18" s="123">
        <f t="shared" si="31"/>
        <v>0</v>
      </c>
      <c r="BW18" s="123">
        <f t="shared" si="11"/>
        <v>0</v>
      </c>
      <c r="BX18" s="123">
        <f t="shared" si="12"/>
        <v>0</v>
      </c>
      <c r="BY18" s="123">
        <f t="shared" si="13"/>
        <v>0</v>
      </c>
      <c r="BZ18" s="123">
        <f t="shared" si="14"/>
        <v>0</v>
      </c>
      <c r="CA18" s="123">
        <f t="shared" si="15"/>
        <v>0</v>
      </c>
      <c r="CB18" s="123">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COUNTIFS('D5'!$B$12:$B$4999,$B19,'D5'!$AF$12:$AF$4999,J$8,'D5'!$AI$12:$AI$4999,"taip")</f>
        <v>0</v>
      </c>
      <c r="K19" s="46">
        <f>COUNTIFS('D5'!$B$12:$B$4999,$B19,'D5'!$AF$12:$AF$4999,K$8,'D5'!$AI$12:$AI$4999,"taip")</f>
        <v>0</v>
      </c>
      <c r="L19" s="46">
        <f>COUNTIFS('D5'!$B$12:$B$4999,$B19,'D5'!$AF$12:$AF$4999,L$8,'D5'!$AI$12:$AI$4999,"taip")</f>
        <v>0</v>
      </c>
      <c r="M19" s="46">
        <f>COUNTIFS('D5'!$B$12:$B$4999,$B19,'D5'!$AF$12:$AF$4999,M$8,'D5'!$AI$12:$AI$4999,"taip")</f>
        <v>0</v>
      </c>
      <c r="N19" s="46">
        <f>COUNTIFS('D5'!$B$12:$B$4999,$B19,'D5'!$AF$12:$AF$4999,N$8,'D5'!$AI$12:$AI$4999,"taip")</f>
        <v>0</v>
      </c>
      <c r="O19" s="46">
        <f>COUNTIFS('D5'!$B$12:$B$4999,$B19,'D5'!$AF$12:$AF$4999,O$8,'D5'!$AI$12:$AI$4999,"taip")</f>
        <v>0</v>
      </c>
      <c r="P19" s="46">
        <f>COUNTIFS('D5'!$B$12:$B$4999,$B19,'D5'!$AF$12:$AF$4999,P$8,'D5'!$AI$12:$AI$4999,"taip")</f>
        <v>0</v>
      </c>
      <c r="Q19" s="48">
        <f t="shared" si="33"/>
        <v>0</v>
      </c>
      <c r="R19" s="46">
        <f>SUMIFS('D5'!$W$12:$W$4999,'D5'!$B$12:$B$4999,$B19,'D5'!$AF$12:$AF$4999,R$8,'D5'!$AI$12:$AI$4999,"taip")</f>
        <v>0</v>
      </c>
      <c r="S19" s="46">
        <f>SUMIFS('D5'!$W$12:$W$4999,'D5'!$B$12:$B$4999,$B19,'D5'!$AF$12:$AF$4999,S$8,'D5'!$AI$12:$AI$4999,"taip")</f>
        <v>0</v>
      </c>
      <c r="T19" s="46">
        <f>SUMIFS('D5'!$W$12:$W$4999,'D5'!$B$12:$B$4999,$B19,'D5'!$AF$12:$AF$4999,T$8,'D5'!$AI$12:$AI$4999,"taip")</f>
        <v>0</v>
      </c>
      <c r="U19" s="46">
        <f>SUMIFS('D5'!$W$12:$W$4999,'D5'!$B$12:$B$4999,$B19,'D5'!$AF$12:$AF$4999,U$8,'D5'!$AI$12:$AI$4999,"taip")</f>
        <v>0</v>
      </c>
      <c r="V19" s="46">
        <f>SUMIFS('D5'!$W$12:$W$4999,'D5'!$B$12:$B$4999,$B19,'D5'!$AF$12:$AF$4999,V$8,'D5'!$AI$12:$AI$4999,"taip")</f>
        <v>0</v>
      </c>
      <c r="W19" s="46">
        <f>SUMIFS('D5'!$W$12:$W$4999,'D5'!$B$12:$B$4999,$B19,'D5'!$AF$12:$AF$4999,W$8,'D5'!$AI$12:$AI$4999,"taip")</f>
        <v>0</v>
      </c>
      <c r="X19" s="46">
        <f>SUMIFS('D5'!$W$12:$W$4999,'D5'!$B$12:$B$4999,$B19,'D5'!$AF$12:$AF$4999,X$8,'D5'!$AI$12:$AI$4999,"taip")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COUNTIFS('D5'!$B$12:$B$4999,$B19,'D5'!$AG$12:$AG$4999,AH$8,'D5'!$AJ$12:$AJ$4999,"taip")</f>
        <v>0</v>
      </c>
      <c r="AI19" s="46">
        <f>COUNTIFS('D5'!$B$12:$B$4999,$B19,'D5'!$AG$12:$AG$4999,AI$8,'D5'!$AJ$12:$AJ$4999,"taip")</f>
        <v>0</v>
      </c>
      <c r="AJ19" s="46">
        <f>COUNTIFS('D5'!$B$12:$B$4999,$B19,'D5'!$AG$12:$AG$4999,AJ$8,'D5'!$AJ$12:$AJ$4999,"taip")</f>
        <v>0</v>
      </c>
      <c r="AK19" s="46">
        <f>COUNTIFS('D5'!$B$12:$B$4999,$B19,'D5'!$AG$12:$AG$4999,AK$8,'D5'!$AJ$12:$AJ$4999,"taip")</f>
        <v>0</v>
      </c>
      <c r="AL19" s="46">
        <f>COUNTIFS('D5'!$B$12:$B$4999,$B19,'D5'!$AG$12:$AG$4999,AL$8,'D5'!$AJ$12:$AJ$4999,"taip")</f>
        <v>0</v>
      </c>
      <c r="AM19" s="46">
        <f>COUNTIFS('D5'!$B$12:$B$4999,$B19,'D5'!$AG$12:$AG$4999,AM$8,'D5'!$AJ$12:$AJ$4999,"taip")</f>
        <v>0</v>
      </c>
      <c r="AN19" s="46">
        <f>COUNTIFS('D5'!$B$12:$B$4999,$B19,'D5'!$AG$12:$AG$4999,AN$8,'D5'!$AJ$12:$AJ$4999,"taip")</f>
        <v>0</v>
      </c>
      <c r="AO19" s="48">
        <f t="shared" si="35"/>
        <v>0</v>
      </c>
      <c r="AP19" s="46">
        <f>SUMIFS('D5'!$W$12:$W$4999,'D5'!$B$12:$B$4999,$B19,'D5'!$AG$12:$AG$4999,AP$8,'D5'!$AJ$12:$AJ$4999,"taip")</f>
        <v>0</v>
      </c>
      <c r="AQ19" s="46">
        <f>SUMIFS('D5'!$W$12:$W$4999,'D5'!$B$12:$B$4999,$B19,'D5'!$AG$12:$AG$4999,AQ$8,'D5'!$AJ$12:$AJ$4999,"taip")</f>
        <v>0</v>
      </c>
      <c r="AR19" s="46">
        <f>SUMIFS('D5'!$W$12:$W$4999,'D5'!$B$12:$B$4999,$B19,'D5'!$AG$12:$AG$4999,AR$8,'D5'!$AJ$12:$AJ$4999,"taip")</f>
        <v>0</v>
      </c>
      <c r="AS19" s="46">
        <f>SUMIFS('D5'!$W$12:$W$4999,'D5'!$B$12:$B$4999,$B19,'D5'!$AG$12:$AG$4999,AS$8,'D5'!$AJ$12:$AJ$4999,"taip")</f>
        <v>0</v>
      </c>
      <c r="AT19" s="46">
        <f>SUMIFS('D5'!$W$12:$W$4999,'D5'!$B$12:$B$4999,$B19,'D5'!$AG$12:$AG$4999,AT$8,'D5'!$AJ$12:$AJ$4999,"taip")</f>
        <v>0</v>
      </c>
      <c r="AU19" s="46">
        <f>SUMIFS('D5'!$W$12:$W$4999,'D5'!$B$12:$B$4999,$B19,'D5'!$AG$12:$AG$4999,AU$8,'D5'!$AJ$12:$AJ$4999,"taip")</f>
        <v>0</v>
      </c>
      <c r="AV19" s="46">
        <f>SUMIFS('D5'!$W$12:$W$4999,'D5'!$B$12:$B$4999,$B19,'D5'!$AG$12:$AG$4999,AV$8,'D5'!$AJ$12:$AJ$4999,"taip")</f>
        <v>0</v>
      </c>
      <c r="AW19" s="124">
        <f t="shared" si="27"/>
        <v>0</v>
      </c>
      <c r="AX19" s="123">
        <f t="shared" si="28"/>
        <v>0</v>
      </c>
      <c r="AY19" s="123">
        <f t="shared" si="4"/>
        <v>0</v>
      </c>
      <c r="AZ19" s="123">
        <f t="shared" si="5"/>
        <v>0</v>
      </c>
      <c r="BA19" s="123">
        <f t="shared" si="6"/>
        <v>0</v>
      </c>
      <c r="BB19" s="123">
        <f t="shared" si="7"/>
        <v>0</v>
      </c>
      <c r="BC19" s="123">
        <f t="shared" si="8"/>
        <v>0</v>
      </c>
      <c r="BD19" s="123">
        <f t="shared" si="9"/>
        <v>0</v>
      </c>
      <c r="BE19" s="48">
        <f t="shared" si="36"/>
        <v>0</v>
      </c>
      <c r="BF19" s="46">
        <f>COUNTIFS('D5'!$B$12:$B$4999,$B19,'D5'!$AH$12:$AH$4999,BF$8,'D5'!$AK$12:$AK$4999,"taip")</f>
        <v>0</v>
      </c>
      <c r="BG19" s="46">
        <f>COUNTIFS('D5'!$B$12:$B$4999,$B19,'D5'!$AH$12:$AH$4999,BG$8,'D5'!$AK$12:$AK$4999,"taip")</f>
        <v>0</v>
      </c>
      <c r="BH19" s="46">
        <f>COUNTIFS('D5'!$B$12:$B$4999,$B19,'D5'!$AH$12:$AH$4999,BH$8,'D5'!$AK$12:$AK$4999,"taip")</f>
        <v>0</v>
      </c>
      <c r="BI19" s="46">
        <f>COUNTIFS('D5'!$B$12:$B$4999,$B19,'D5'!$AH$12:$AH$4999,BI$8,'D5'!$AK$12:$AK$4999,"taip")</f>
        <v>0</v>
      </c>
      <c r="BJ19" s="46">
        <f>COUNTIFS('D5'!$B$12:$B$4999,$B19,'D5'!$AH$12:$AH$4999,BJ$8,'D5'!$AK$12:$AK$4999,"taip")</f>
        <v>0</v>
      </c>
      <c r="BK19" s="46">
        <f>COUNTIFS('D5'!$B$12:$B$4999,$B19,'D5'!$AH$12:$AH$4999,BK$8,'D5'!$AK$12:$AK$4999,"taip")</f>
        <v>0</v>
      </c>
      <c r="BL19" s="46">
        <f>COUNTIFS('D5'!$B$12:$B$4999,$B19,'D5'!$AH$12:$AH$4999,BL$8,'D5'!$AK$12:$AK$4999,"taip")</f>
        <v>0</v>
      </c>
      <c r="BM19" s="48">
        <f t="shared" si="37"/>
        <v>0</v>
      </c>
      <c r="BN19" s="46">
        <f>SUMIFS('D5'!$W$12:$W$4999,'D5'!$B$12:$B$4999,$B19,'D5'!$AH$12:$AH$4999,BN$8,'D5'!$AK$12:$AK$4999,"taip")</f>
        <v>0</v>
      </c>
      <c r="BO19" s="46">
        <f>SUMIFS('D5'!$W$12:$W$4999,'D5'!$B$12:$B$4999,$B19,'D5'!$AH$12:$AH$4999,BO$8,'D5'!$AK$12:$AK$4999,"taip")</f>
        <v>0</v>
      </c>
      <c r="BP19" s="46">
        <f>SUMIFS('D5'!$W$12:$W$4999,'D5'!$B$12:$B$4999,$B19,'D5'!$AH$12:$AH$4999,BP$8,'D5'!$AK$12:$AK$4999,"taip")</f>
        <v>0</v>
      </c>
      <c r="BQ19" s="46">
        <f>SUMIFS('D5'!$W$12:$W$4999,'D5'!$B$12:$B$4999,$B19,'D5'!$AH$12:$AH$4999,BQ$8,'D5'!$AK$12:$AK$4999,"taip")</f>
        <v>0</v>
      </c>
      <c r="BR19" s="46">
        <f>SUMIFS('D5'!$W$12:$W$4999,'D5'!$B$12:$B$4999,$B19,'D5'!$AH$12:$AH$4999,BR$8,'D5'!$AK$12:$AK$4999,"taip")</f>
        <v>0</v>
      </c>
      <c r="BS19" s="46">
        <f>SUMIFS('D5'!$W$12:$W$4999,'D5'!$B$12:$B$4999,$B19,'D5'!$AH$12:$AH$4999,BS$8,'D5'!$AK$12:$AK$4999,"taip")</f>
        <v>0</v>
      </c>
      <c r="BT19" s="46">
        <f>SUMIFS('D5'!$W$12:$W$4999,'D5'!$B$12:$B$4999,$B19,'D5'!$AH$12:$AH$4999,BT$8,'D5'!$AK$12:$AK$4999,"taip")</f>
        <v>0</v>
      </c>
      <c r="BU19" s="124">
        <f t="shared" si="30"/>
        <v>0</v>
      </c>
      <c r="BV19" s="123">
        <f t="shared" si="31"/>
        <v>0</v>
      </c>
      <c r="BW19" s="123">
        <f t="shared" si="11"/>
        <v>0</v>
      </c>
      <c r="BX19" s="123">
        <f t="shared" si="12"/>
        <v>0</v>
      </c>
      <c r="BY19" s="123">
        <f t="shared" si="13"/>
        <v>0</v>
      </c>
      <c r="BZ19" s="123">
        <f t="shared" si="14"/>
        <v>0</v>
      </c>
      <c r="CA19" s="123">
        <f t="shared" si="15"/>
        <v>0</v>
      </c>
      <c r="CB19" s="123">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154815</v>
      </c>
      <c r="I20" s="48">
        <f t="shared" si="32"/>
        <v>4</v>
      </c>
      <c r="J20" s="46">
        <f>COUNTIFS('D5'!$B$12:$B$4999,$B20,'D5'!$AF$12:$AF$4999,J$8,'D5'!$AI$12:$AI$4999,"taip")</f>
        <v>0</v>
      </c>
      <c r="K20" s="46">
        <f>COUNTIFS('D5'!$B$12:$B$4999,$B20,'D5'!$AF$12:$AF$4999,K$8,'D5'!$AI$12:$AI$4999,"taip")</f>
        <v>0</v>
      </c>
      <c r="L20" s="46">
        <f>COUNTIFS('D5'!$B$12:$B$4999,$B20,'D5'!$AF$12:$AF$4999,L$8,'D5'!$AI$12:$AI$4999,"taip")</f>
        <v>3</v>
      </c>
      <c r="M20" s="46">
        <f>COUNTIFS('D5'!$B$12:$B$4999,$B20,'D5'!$AF$12:$AF$4999,M$8,'D5'!$AI$12:$AI$4999,"taip")</f>
        <v>0</v>
      </c>
      <c r="N20" s="46">
        <f>COUNTIFS('D5'!$B$12:$B$4999,$B20,'D5'!$AF$12:$AF$4999,N$8,'D5'!$AI$12:$AI$4999,"taip")</f>
        <v>1</v>
      </c>
      <c r="O20" s="46">
        <f>COUNTIFS('D5'!$B$12:$B$4999,$B20,'D5'!$AF$12:$AF$4999,O$8,'D5'!$AI$12:$AI$4999,"taip")</f>
        <v>0</v>
      </c>
      <c r="P20" s="46">
        <f>COUNTIFS('D5'!$B$12:$B$4999,$B20,'D5'!$AF$12:$AF$4999,P$8,'D5'!$AI$12:$AI$4999,"taip")</f>
        <v>0</v>
      </c>
      <c r="Q20" s="48">
        <f t="shared" si="33"/>
        <v>168434</v>
      </c>
      <c r="R20" s="46">
        <f>SUMIFS('D5'!$W$12:$W$4999,'D5'!$B$12:$B$4999,$B20,'D5'!$AF$12:$AF$4999,R$8,'D5'!$AI$12:$AI$4999,"taip")</f>
        <v>0</v>
      </c>
      <c r="S20" s="46">
        <f>SUMIFS('D5'!$W$12:$W$4999,'D5'!$B$12:$B$4999,$B20,'D5'!$AF$12:$AF$4999,S$8,'D5'!$AI$12:$AI$4999,"taip")</f>
        <v>0</v>
      </c>
      <c r="T20" s="46">
        <f>SUMIFS('D5'!$W$12:$W$4999,'D5'!$B$12:$B$4999,$B20,'D5'!$AF$12:$AF$4999,T$8,'D5'!$AI$12:$AI$4999,"taip")</f>
        <v>97620</v>
      </c>
      <c r="U20" s="46">
        <f>SUMIFS('D5'!$W$12:$W$4999,'D5'!$B$12:$B$4999,$B20,'D5'!$AF$12:$AF$4999,U$8,'D5'!$AI$12:$AI$4999,"taip")</f>
        <v>0</v>
      </c>
      <c r="V20" s="46">
        <f>SUMIFS('D5'!$W$12:$W$4999,'D5'!$B$12:$B$4999,$B20,'D5'!$AF$12:$AF$4999,V$8,'D5'!$AI$12:$AI$4999,"taip")</f>
        <v>70814</v>
      </c>
      <c r="W20" s="46">
        <f>SUMIFS('D5'!$W$12:$W$4999,'D5'!$B$12:$B$4999,$B20,'D5'!$AF$12:$AF$4999,W$8,'D5'!$AI$12:$AI$4999,"taip")</f>
        <v>0</v>
      </c>
      <c r="X20" s="46">
        <f>SUMIFS('D5'!$W$12:$W$4999,'D5'!$B$12:$B$4999,$B20,'D5'!$AF$12:$AF$4999,X$8,'D5'!$AI$12:$AI$4999,"taip")</f>
        <v>0</v>
      </c>
      <c r="Y20" s="124">
        <f t="shared" si="18"/>
        <v>108.79695119981913</v>
      </c>
      <c r="Z20" s="123">
        <f t="shared" si="19"/>
        <v>0</v>
      </c>
      <c r="AA20" s="123">
        <f t="shared" si="20"/>
        <v>0</v>
      </c>
      <c r="AB20" s="123">
        <f t="shared" si="21"/>
        <v>63.055905435519811</v>
      </c>
      <c r="AC20" s="123">
        <f t="shared" si="22"/>
        <v>0</v>
      </c>
      <c r="AD20" s="123">
        <f t="shared" si="23"/>
        <v>45.741045764299329</v>
      </c>
      <c r="AE20" s="123">
        <f t="shared" si="24"/>
        <v>0</v>
      </c>
      <c r="AF20" s="123">
        <f t="shared" si="25"/>
        <v>0</v>
      </c>
      <c r="AG20" s="48">
        <f t="shared" si="34"/>
        <v>4</v>
      </c>
      <c r="AH20" s="46">
        <f>COUNTIFS('D5'!$B$12:$B$4999,$B20,'D5'!$AG$12:$AG$4999,AH$8,'D5'!$AJ$12:$AJ$4999,"taip")</f>
        <v>0</v>
      </c>
      <c r="AI20" s="46">
        <f>COUNTIFS('D5'!$B$12:$B$4999,$B20,'D5'!$AG$12:$AG$4999,AI$8,'D5'!$AJ$12:$AJ$4999,"taip")</f>
        <v>0</v>
      </c>
      <c r="AJ20" s="46">
        <f>COUNTIFS('D5'!$B$12:$B$4999,$B20,'D5'!$AG$12:$AG$4999,AJ$8,'D5'!$AJ$12:$AJ$4999,"taip")</f>
        <v>2</v>
      </c>
      <c r="AK20" s="46">
        <f>COUNTIFS('D5'!$B$12:$B$4999,$B20,'D5'!$AG$12:$AG$4999,AK$8,'D5'!$AJ$12:$AJ$4999,"taip")</f>
        <v>1</v>
      </c>
      <c r="AL20" s="46">
        <f>COUNTIFS('D5'!$B$12:$B$4999,$B20,'D5'!$AG$12:$AG$4999,AL$8,'D5'!$AJ$12:$AJ$4999,"taip")</f>
        <v>1</v>
      </c>
      <c r="AM20" s="46">
        <f>COUNTIFS('D5'!$B$12:$B$4999,$B20,'D5'!$AG$12:$AG$4999,AM$8,'D5'!$AJ$12:$AJ$4999,"taip")</f>
        <v>0</v>
      </c>
      <c r="AN20" s="46">
        <f>COUNTIFS('D5'!$B$12:$B$4999,$B20,'D5'!$AG$12:$AG$4999,AN$8,'D5'!$AJ$12:$AJ$4999,"taip")</f>
        <v>0</v>
      </c>
      <c r="AO20" s="48">
        <f t="shared" si="35"/>
        <v>168434</v>
      </c>
      <c r="AP20" s="46">
        <f>SUMIFS('D5'!$W$12:$W$4999,'D5'!$B$12:$B$4999,$B20,'D5'!$AG$12:$AG$4999,AP$8,'D5'!$AJ$12:$AJ$4999,"taip")</f>
        <v>0</v>
      </c>
      <c r="AQ20" s="46">
        <f>SUMIFS('D5'!$W$12:$W$4999,'D5'!$B$12:$B$4999,$B20,'D5'!$AG$12:$AG$4999,AQ$8,'D5'!$AJ$12:$AJ$4999,"taip")</f>
        <v>0</v>
      </c>
      <c r="AR20" s="46">
        <f>SUMIFS('D5'!$W$12:$W$4999,'D5'!$B$12:$B$4999,$B20,'D5'!$AG$12:$AG$4999,AR$8,'D5'!$AJ$12:$AJ$4999,"taip")</f>
        <v>48810</v>
      </c>
      <c r="AS20" s="46">
        <f>SUMIFS('D5'!$W$12:$W$4999,'D5'!$B$12:$B$4999,$B20,'D5'!$AG$12:$AG$4999,AS$8,'D5'!$AJ$12:$AJ$4999,"taip")</f>
        <v>48810</v>
      </c>
      <c r="AT20" s="46">
        <f>SUMIFS('D5'!$W$12:$W$4999,'D5'!$B$12:$B$4999,$B20,'D5'!$AG$12:$AG$4999,AT$8,'D5'!$AJ$12:$AJ$4999,"taip")</f>
        <v>70814</v>
      </c>
      <c r="AU20" s="46">
        <f>SUMIFS('D5'!$W$12:$W$4999,'D5'!$B$12:$B$4999,$B20,'D5'!$AG$12:$AG$4999,AU$8,'D5'!$AJ$12:$AJ$4999,"taip")</f>
        <v>0</v>
      </c>
      <c r="AV20" s="46">
        <f>SUMIFS('D5'!$W$12:$W$4999,'D5'!$B$12:$B$4999,$B20,'D5'!$AG$12:$AG$4999,AV$8,'D5'!$AJ$12:$AJ$4999,"taip")</f>
        <v>0</v>
      </c>
      <c r="AW20" s="124">
        <f t="shared" si="27"/>
        <v>108.79695119981913</v>
      </c>
      <c r="AX20" s="123">
        <f t="shared" si="28"/>
        <v>0</v>
      </c>
      <c r="AY20" s="123">
        <f t="shared" si="4"/>
        <v>0</v>
      </c>
      <c r="AZ20" s="123">
        <f t="shared" si="5"/>
        <v>31.527952717759906</v>
      </c>
      <c r="BA20" s="123">
        <f t="shared" si="6"/>
        <v>31.527952717759906</v>
      </c>
      <c r="BB20" s="123">
        <f t="shared" si="7"/>
        <v>45.741045764299329</v>
      </c>
      <c r="BC20" s="123">
        <f t="shared" si="8"/>
        <v>0</v>
      </c>
      <c r="BD20" s="123">
        <f t="shared" si="9"/>
        <v>0</v>
      </c>
      <c r="BE20" s="48">
        <f t="shared" si="36"/>
        <v>2</v>
      </c>
      <c r="BF20" s="46">
        <f>COUNTIFS('D5'!$B$12:$B$4999,$B20,'D5'!$AH$12:$AH$4999,BF$8,'D5'!$AK$12:$AK$4999,"taip")</f>
        <v>0</v>
      </c>
      <c r="BG20" s="46">
        <f>COUNTIFS('D5'!$B$12:$B$4999,$B20,'D5'!$AH$12:$AH$4999,BG$8,'D5'!$AK$12:$AK$4999,"taip")</f>
        <v>0</v>
      </c>
      <c r="BH20" s="46">
        <f>COUNTIFS('D5'!$B$12:$B$4999,$B20,'D5'!$AH$12:$AH$4999,BH$8,'D5'!$AK$12:$AK$4999,"taip")</f>
        <v>1</v>
      </c>
      <c r="BI20" s="46">
        <f>COUNTIFS('D5'!$B$12:$B$4999,$B20,'D5'!$AH$12:$AH$4999,BI$8,'D5'!$AK$12:$AK$4999,"taip")</f>
        <v>0</v>
      </c>
      <c r="BJ20" s="46">
        <f>COUNTIFS('D5'!$B$12:$B$4999,$B20,'D5'!$AH$12:$AH$4999,BJ$8,'D5'!$AK$12:$AK$4999,"taip")</f>
        <v>1</v>
      </c>
      <c r="BK20" s="46">
        <f>COUNTIFS('D5'!$B$12:$B$4999,$B20,'D5'!$AH$12:$AH$4999,BK$8,'D5'!$AK$12:$AK$4999,"taip")</f>
        <v>0</v>
      </c>
      <c r="BL20" s="46">
        <f>COUNTIFS('D5'!$B$12:$B$4999,$B20,'D5'!$AH$12:$AH$4999,BL$8,'D5'!$AK$12:$AK$4999,"taip")</f>
        <v>0</v>
      </c>
      <c r="BM20" s="48">
        <f t="shared" si="37"/>
        <v>97620</v>
      </c>
      <c r="BN20" s="46">
        <f>SUMIFS('D5'!$W$12:$W$4999,'D5'!$B$12:$B$4999,$B20,'D5'!$AH$12:$AH$4999,BN$8,'D5'!$AK$12:$AK$4999,"taip")</f>
        <v>0</v>
      </c>
      <c r="BO20" s="46">
        <f>SUMIFS('D5'!$W$12:$W$4999,'D5'!$B$12:$B$4999,$B20,'D5'!$AH$12:$AH$4999,BO$8,'D5'!$AK$12:$AK$4999,"taip")</f>
        <v>0</v>
      </c>
      <c r="BP20" s="46">
        <f>SUMIFS('D5'!$W$12:$W$4999,'D5'!$B$12:$B$4999,$B20,'D5'!$AH$12:$AH$4999,BP$8,'D5'!$AK$12:$AK$4999,"taip")</f>
        <v>48810</v>
      </c>
      <c r="BQ20" s="46">
        <f>SUMIFS('D5'!$W$12:$W$4999,'D5'!$B$12:$B$4999,$B20,'D5'!$AH$12:$AH$4999,BQ$8,'D5'!$AK$12:$AK$4999,"taip")</f>
        <v>0</v>
      </c>
      <c r="BR20" s="46">
        <f>SUMIFS('D5'!$W$12:$W$4999,'D5'!$B$12:$B$4999,$B20,'D5'!$AH$12:$AH$4999,BR$8,'D5'!$AK$12:$AK$4999,"taip")</f>
        <v>48810</v>
      </c>
      <c r="BS20" s="46">
        <f>SUMIFS('D5'!$W$12:$W$4999,'D5'!$B$12:$B$4999,$B20,'D5'!$AH$12:$AH$4999,BS$8,'D5'!$AK$12:$AK$4999,"taip")</f>
        <v>0</v>
      </c>
      <c r="BT20" s="46">
        <f>SUMIFS('D5'!$W$12:$W$4999,'D5'!$B$12:$B$4999,$B20,'D5'!$AH$12:$AH$4999,BT$8,'D5'!$AK$12:$AK$4999,"taip")</f>
        <v>0</v>
      </c>
      <c r="BU20" s="124">
        <f t="shared" si="30"/>
        <v>63.055905435519811</v>
      </c>
      <c r="BV20" s="123">
        <f t="shared" si="31"/>
        <v>0</v>
      </c>
      <c r="BW20" s="123">
        <f t="shared" si="11"/>
        <v>0</v>
      </c>
      <c r="BX20" s="123">
        <f t="shared" si="12"/>
        <v>31.527952717759906</v>
      </c>
      <c r="BY20" s="123">
        <f t="shared" si="13"/>
        <v>0</v>
      </c>
      <c r="BZ20" s="123">
        <f t="shared" si="14"/>
        <v>31.527952717759906</v>
      </c>
      <c r="CA20" s="123">
        <f t="shared" si="15"/>
        <v>0</v>
      </c>
      <c r="CB20" s="123">
        <f t="shared" si="16"/>
        <v>0</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191192</v>
      </c>
      <c r="I21" s="48">
        <f t="shared" si="32"/>
        <v>3</v>
      </c>
      <c r="J21" s="46">
        <f>COUNTIFS('D5'!$B$12:$B$4999,$B21,'D5'!$AF$12:$AF$4999,J$8,'D5'!$AI$12:$AI$4999,"taip")</f>
        <v>0</v>
      </c>
      <c r="K21" s="46">
        <f>COUNTIFS('D5'!$B$12:$B$4999,$B21,'D5'!$AF$12:$AF$4999,K$8,'D5'!$AI$12:$AI$4999,"taip")</f>
        <v>0</v>
      </c>
      <c r="L21" s="46">
        <f>COUNTIFS('D5'!$B$12:$B$4999,$B21,'D5'!$AF$12:$AF$4999,L$8,'D5'!$AI$12:$AI$4999,"taip")</f>
        <v>0</v>
      </c>
      <c r="M21" s="46">
        <f>COUNTIFS('D5'!$B$12:$B$4999,$B21,'D5'!$AF$12:$AF$4999,M$8,'D5'!$AI$12:$AI$4999,"taip")</f>
        <v>2</v>
      </c>
      <c r="N21" s="46">
        <f>COUNTIFS('D5'!$B$12:$B$4999,$B21,'D5'!$AF$12:$AF$4999,N$8,'D5'!$AI$12:$AI$4999,"taip")</f>
        <v>1</v>
      </c>
      <c r="O21" s="46">
        <f>COUNTIFS('D5'!$B$12:$B$4999,$B21,'D5'!$AF$12:$AF$4999,O$8,'D5'!$AI$12:$AI$4999,"taip")</f>
        <v>0</v>
      </c>
      <c r="P21" s="46">
        <f>COUNTIFS('D5'!$B$12:$B$4999,$B21,'D5'!$AF$12:$AF$4999,P$8,'D5'!$AI$12:$AI$4999,"taip")</f>
        <v>0</v>
      </c>
      <c r="Q21" s="48">
        <f t="shared" si="33"/>
        <v>144417</v>
      </c>
      <c r="R21" s="46">
        <f>SUMIFS('D5'!$W$12:$W$4999,'D5'!$B$12:$B$4999,$B21,'D5'!$AF$12:$AF$4999,R$8,'D5'!$AI$12:$AI$4999,"taip")</f>
        <v>0</v>
      </c>
      <c r="S21" s="46">
        <f>SUMIFS('D5'!$W$12:$W$4999,'D5'!$B$12:$B$4999,$B21,'D5'!$AF$12:$AF$4999,S$8,'D5'!$AI$12:$AI$4999,"taip")</f>
        <v>0</v>
      </c>
      <c r="T21" s="46">
        <f>SUMIFS('D5'!$W$12:$W$4999,'D5'!$B$12:$B$4999,$B21,'D5'!$AF$12:$AF$4999,T$8,'D5'!$AI$12:$AI$4999,"taip")</f>
        <v>0</v>
      </c>
      <c r="U21" s="46">
        <f>SUMIFS('D5'!$W$12:$W$4999,'D5'!$B$12:$B$4999,$B21,'D5'!$AF$12:$AF$4999,U$8,'D5'!$AI$12:$AI$4999,"taip")</f>
        <v>95667</v>
      </c>
      <c r="V21" s="46">
        <f>SUMIFS('D5'!$W$12:$W$4999,'D5'!$B$12:$B$4999,$B21,'D5'!$AF$12:$AF$4999,V$8,'D5'!$AI$12:$AI$4999,"taip")</f>
        <v>48750</v>
      </c>
      <c r="W21" s="46">
        <f>SUMIFS('D5'!$W$12:$W$4999,'D5'!$B$12:$B$4999,$B21,'D5'!$AF$12:$AF$4999,W$8,'D5'!$AI$12:$AI$4999,"taip")</f>
        <v>0</v>
      </c>
      <c r="X21" s="46">
        <f>SUMIFS('D5'!$W$12:$W$4999,'D5'!$B$12:$B$4999,$B21,'D5'!$AF$12:$AF$4999,X$8,'D5'!$AI$12:$AI$4999,"taip")</f>
        <v>0</v>
      </c>
      <c r="Y21" s="124">
        <f t="shared" si="18"/>
        <v>75.535064228628812</v>
      </c>
      <c r="Z21" s="123">
        <f t="shared" si="19"/>
        <v>0</v>
      </c>
      <c r="AA21" s="123">
        <f t="shared" si="20"/>
        <v>0</v>
      </c>
      <c r="AB21" s="123">
        <f t="shared" si="21"/>
        <v>0</v>
      </c>
      <c r="AC21" s="123">
        <f t="shared" si="22"/>
        <v>50.037135444997695</v>
      </c>
      <c r="AD21" s="123">
        <f t="shared" si="23"/>
        <v>25.497928783631114</v>
      </c>
      <c r="AE21" s="123">
        <f t="shared" si="24"/>
        <v>0</v>
      </c>
      <c r="AF21" s="123">
        <f t="shared" si="25"/>
        <v>0</v>
      </c>
      <c r="AG21" s="48">
        <f t="shared" si="34"/>
        <v>3</v>
      </c>
      <c r="AH21" s="46">
        <f>COUNTIFS('D5'!$B$12:$B$4999,$B21,'D5'!$AG$12:$AG$4999,AH$8,'D5'!$AJ$12:$AJ$4999,"taip")</f>
        <v>0</v>
      </c>
      <c r="AI21" s="46">
        <f>COUNTIFS('D5'!$B$12:$B$4999,$B21,'D5'!$AG$12:$AG$4999,AI$8,'D5'!$AJ$12:$AJ$4999,"taip")</f>
        <v>0</v>
      </c>
      <c r="AJ21" s="46">
        <f>COUNTIFS('D5'!$B$12:$B$4999,$B21,'D5'!$AG$12:$AG$4999,AJ$8,'D5'!$AJ$12:$AJ$4999,"taip")</f>
        <v>0</v>
      </c>
      <c r="AK21" s="46">
        <f>COUNTIFS('D5'!$B$12:$B$4999,$B21,'D5'!$AG$12:$AG$4999,AK$8,'D5'!$AJ$12:$AJ$4999,"taip")</f>
        <v>2</v>
      </c>
      <c r="AL21" s="46">
        <f>COUNTIFS('D5'!$B$12:$B$4999,$B21,'D5'!$AG$12:$AG$4999,AL$8,'D5'!$AJ$12:$AJ$4999,"taip")</f>
        <v>1</v>
      </c>
      <c r="AM21" s="46">
        <f>COUNTIFS('D5'!$B$12:$B$4999,$B21,'D5'!$AG$12:$AG$4999,AM$8,'D5'!$AJ$12:$AJ$4999,"taip")</f>
        <v>0</v>
      </c>
      <c r="AN21" s="46">
        <f>COUNTIFS('D5'!$B$12:$B$4999,$B21,'D5'!$AG$12:$AG$4999,AN$8,'D5'!$AJ$12:$AJ$4999,"taip")</f>
        <v>0</v>
      </c>
      <c r="AO21" s="48">
        <f t="shared" si="35"/>
        <v>144417</v>
      </c>
      <c r="AP21" s="46">
        <f>SUMIFS('D5'!$W$12:$W$4999,'D5'!$B$12:$B$4999,$B21,'D5'!$AG$12:$AG$4999,AP$8,'D5'!$AJ$12:$AJ$4999,"taip")</f>
        <v>0</v>
      </c>
      <c r="AQ21" s="46">
        <f>SUMIFS('D5'!$W$12:$W$4999,'D5'!$B$12:$B$4999,$B21,'D5'!$AG$12:$AG$4999,AQ$8,'D5'!$AJ$12:$AJ$4999,"taip")</f>
        <v>0</v>
      </c>
      <c r="AR21" s="46">
        <f>SUMIFS('D5'!$W$12:$W$4999,'D5'!$B$12:$B$4999,$B21,'D5'!$AG$12:$AG$4999,AR$8,'D5'!$AJ$12:$AJ$4999,"taip")</f>
        <v>0</v>
      </c>
      <c r="AS21" s="46">
        <f>SUMIFS('D5'!$W$12:$W$4999,'D5'!$B$12:$B$4999,$B21,'D5'!$AG$12:$AG$4999,AS$8,'D5'!$AJ$12:$AJ$4999,"taip")</f>
        <v>95667</v>
      </c>
      <c r="AT21" s="46">
        <f>SUMIFS('D5'!$W$12:$W$4999,'D5'!$B$12:$B$4999,$B21,'D5'!$AG$12:$AG$4999,AT$8,'D5'!$AJ$12:$AJ$4999,"taip")</f>
        <v>48750</v>
      </c>
      <c r="AU21" s="46">
        <f>SUMIFS('D5'!$W$12:$W$4999,'D5'!$B$12:$B$4999,$B21,'D5'!$AG$12:$AG$4999,AU$8,'D5'!$AJ$12:$AJ$4999,"taip")</f>
        <v>0</v>
      </c>
      <c r="AV21" s="46">
        <f>SUMIFS('D5'!$W$12:$W$4999,'D5'!$B$12:$B$4999,$B21,'D5'!$AG$12:$AG$4999,AV$8,'D5'!$AJ$12:$AJ$4999,"taip")</f>
        <v>0</v>
      </c>
      <c r="AW21" s="124">
        <f t="shared" si="27"/>
        <v>75.535064228628812</v>
      </c>
      <c r="AX21" s="123">
        <f t="shared" si="28"/>
        <v>0</v>
      </c>
      <c r="AY21" s="123">
        <f t="shared" si="4"/>
        <v>0</v>
      </c>
      <c r="AZ21" s="123">
        <f t="shared" si="5"/>
        <v>0</v>
      </c>
      <c r="BA21" s="123">
        <f t="shared" si="6"/>
        <v>50.037135444997695</v>
      </c>
      <c r="BB21" s="123">
        <f t="shared" si="7"/>
        <v>25.497928783631114</v>
      </c>
      <c r="BC21" s="123">
        <f t="shared" si="8"/>
        <v>0</v>
      </c>
      <c r="BD21" s="123">
        <f t="shared" si="9"/>
        <v>0</v>
      </c>
      <c r="BE21" s="48">
        <f t="shared" si="36"/>
        <v>2</v>
      </c>
      <c r="BF21" s="46">
        <f>COUNTIFS('D5'!$B$12:$B$4999,$B21,'D5'!$AH$12:$AH$4999,BF$8,'D5'!$AK$12:$AK$4999,"taip")</f>
        <v>0</v>
      </c>
      <c r="BG21" s="46">
        <f>COUNTIFS('D5'!$B$12:$B$4999,$B21,'D5'!$AH$12:$AH$4999,BG$8,'D5'!$AK$12:$AK$4999,"taip")</f>
        <v>0</v>
      </c>
      <c r="BH21" s="46">
        <f>COUNTIFS('D5'!$B$12:$B$4999,$B21,'D5'!$AH$12:$AH$4999,BH$8,'D5'!$AK$12:$AK$4999,"taip")</f>
        <v>0</v>
      </c>
      <c r="BI21" s="46">
        <f>COUNTIFS('D5'!$B$12:$B$4999,$B21,'D5'!$AH$12:$AH$4999,BI$8,'D5'!$AK$12:$AK$4999,"taip")</f>
        <v>0</v>
      </c>
      <c r="BJ21" s="46">
        <f>COUNTIFS('D5'!$B$12:$B$4999,$B21,'D5'!$AH$12:$AH$4999,BJ$8,'D5'!$AK$12:$AK$4999,"taip")</f>
        <v>2</v>
      </c>
      <c r="BK21" s="46">
        <f>COUNTIFS('D5'!$B$12:$B$4999,$B21,'D5'!$AH$12:$AH$4999,BK$8,'D5'!$AK$12:$AK$4999,"taip")</f>
        <v>0</v>
      </c>
      <c r="BL21" s="46">
        <f>COUNTIFS('D5'!$B$12:$B$4999,$B21,'D5'!$AH$12:$AH$4999,BL$8,'D5'!$AK$12:$AK$4999,"taip")</f>
        <v>0</v>
      </c>
      <c r="BM21" s="48">
        <f t="shared" si="37"/>
        <v>95667</v>
      </c>
      <c r="BN21" s="46">
        <f>SUMIFS('D5'!$W$12:$W$4999,'D5'!$B$12:$B$4999,$B21,'D5'!$AH$12:$AH$4999,BN$8,'D5'!$AK$12:$AK$4999,"taip")</f>
        <v>0</v>
      </c>
      <c r="BO21" s="46">
        <f>SUMIFS('D5'!$W$12:$W$4999,'D5'!$B$12:$B$4999,$B21,'D5'!$AH$12:$AH$4999,BO$8,'D5'!$AK$12:$AK$4999,"taip")</f>
        <v>0</v>
      </c>
      <c r="BP21" s="46">
        <f>SUMIFS('D5'!$W$12:$W$4999,'D5'!$B$12:$B$4999,$B21,'D5'!$AH$12:$AH$4999,BP$8,'D5'!$AK$12:$AK$4999,"taip")</f>
        <v>0</v>
      </c>
      <c r="BQ21" s="46">
        <f>SUMIFS('D5'!$W$12:$W$4999,'D5'!$B$12:$B$4999,$B21,'D5'!$AH$12:$AH$4999,BQ$8,'D5'!$AK$12:$AK$4999,"taip")</f>
        <v>0</v>
      </c>
      <c r="BR21" s="46">
        <f>SUMIFS('D5'!$W$12:$W$4999,'D5'!$B$12:$B$4999,$B21,'D5'!$AH$12:$AH$4999,BR$8,'D5'!$AK$12:$AK$4999,"taip")</f>
        <v>95667</v>
      </c>
      <c r="BS21" s="46">
        <f>SUMIFS('D5'!$W$12:$W$4999,'D5'!$B$12:$B$4999,$B21,'D5'!$AH$12:$AH$4999,BS$8,'D5'!$AK$12:$AK$4999,"taip")</f>
        <v>0</v>
      </c>
      <c r="BT21" s="46">
        <f>SUMIFS('D5'!$W$12:$W$4999,'D5'!$B$12:$B$4999,$B21,'D5'!$AH$12:$AH$4999,BT$8,'D5'!$AK$12:$AK$4999,"taip")</f>
        <v>0</v>
      </c>
      <c r="BU21" s="124">
        <f t="shared" si="30"/>
        <v>50.037135444997695</v>
      </c>
      <c r="BV21" s="123">
        <f t="shared" si="31"/>
        <v>0</v>
      </c>
      <c r="BW21" s="123">
        <f t="shared" si="11"/>
        <v>0</v>
      </c>
      <c r="BX21" s="123">
        <f t="shared" si="12"/>
        <v>0</v>
      </c>
      <c r="BY21" s="123">
        <f t="shared" si="13"/>
        <v>0</v>
      </c>
      <c r="BZ21" s="123">
        <f t="shared" si="14"/>
        <v>50.037135444997695</v>
      </c>
      <c r="CA21" s="123">
        <f t="shared" si="15"/>
        <v>0</v>
      </c>
      <c r="CB21" s="123">
        <f t="shared" si="16"/>
        <v>0</v>
      </c>
    </row>
    <row r="22" spans="2:80" x14ac:dyDescent="0.35">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5">
        <f>'VPS1'!F18</f>
        <v>38870</v>
      </c>
      <c r="I22" s="48">
        <f t="shared" si="32"/>
        <v>4</v>
      </c>
      <c r="J22" s="46">
        <f>COUNTIFS('D5'!$B$12:$B$4999,$B22,'D5'!$AF$12:$AF$4999,J$8,'D5'!$AI$12:$AI$4999,"taip")</f>
        <v>0</v>
      </c>
      <c r="K22" s="46">
        <f>COUNTIFS('D5'!$B$12:$B$4999,$B22,'D5'!$AF$12:$AF$4999,K$8,'D5'!$AI$12:$AI$4999,"taip")</f>
        <v>0</v>
      </c>
      <c r="L22" s="46">
        <f>COUNTIFS('D5'!$B$12:$B$4999,$B22,'D5'!$AF$12:$AF$4999,L$8,'D5'!$AI$12:$AI$4999,"taip")</f>
        <v>1</v>
      </c>
      <c r="M22" s="46">
        <f>COUNTIFS('D5'!$B$12:$B$4999,$B22,'D5'!$AF$12:$AF$4999,M$8,'D5'!$AI$12:$AI$4999,"taip")</f>
        <v>3</v>
      </c>
      <c r="N22" s="46">
        <f>COUNTIFS('D5'!$B$12:$B$4999,$B22,'D5'!$AF$12:$AF$4999,N$8,'D5'!$AI$12:$AI$4999,"taip")</f>
        <v>0</v>
      </c>
      <c r="O22" s="46">
        <f>COUNTIFS('D5'!$B$12:$B$4999,$B22,'D5'!$AF$12:$AF$4999,O$8,'D5'!$AI$12:$AI$4999,"taip")</f>
        <v>0</v>
      </c>
      <c r="P22" s="46">
        <f>COUNTIFS('D5'!$B$12:$B$4999,$B22,'D5'!$AF$12:$AF$4999,P$8,'D5'!$AI$12:$AI$4999,"taip")</f>
        <v>0</v>
      </c>
      <c r="Q22" s="48">
        <f t="shared" si="33"/>
        <v>38701</v>
      </c>
      <c r="R22" s="46">
        <f>SUMIFS('D5'!$W$12:$W$4999,'D5'!$B$12:$B$4999,$B22,'D5'!$AF$12:$AF$4999,R$8,'D5'!$AI$12:$AI$4999,"taip")</f>
        <v>0</v>
      </c>
      <c r="S22" s="46">
        <f>SUMIFS('D5'!$W$12:$W$4999,'D5'!$B$12:$B$4999,$B22,'D5'!$AF$12:$AF$4999,S$8,'D5'!$AI$12:$AI$4999,"taip")</f>
        <v>0</v>
      </c>
      <c r="T22" s="46">
        <f>SUMIFS('D5'!$W$12:$W$4999,'D5'!$B$12:$B$4999,$B22,'D5'!$AF$12:$AF$4999,T$8,'D5'!$AI$12:$AI$4999,"taip")</f>
        <v>9574</v>
      </c>
      <c r="U22" s="46">
        <f>SUMIFS('D5'!$W$12:$W$4999,'D5'!$B$12:$B$4999,$B22,'D5'!$AF$12:$AF$4999,U$8,'D5'!$AI$12:$AI$4999,"taip")</f>
        <v>29127</v>
      </c>
      <c r="V22" s="46">
        <f>SUMIFS('D5'!$W$12:$W$4999,'D5'!$B$12:$B$4999,$B22,'D5'!$AF$12:$AF$4999,V$8,'D5'!$AI$12:$AI$4999,"taip")</f>
        <v>0</v>
      </c>
      <c r="W22" s="46">
        <f>SUMIFS('D5'!$W$12:$W$4999,'D5'!$B$12:$B$4999,$B22,'D5'!$AF$12:$AF$4999,W$8,'D5'!$AI$12:$AI$4999,"taip")</f>
        <v>0</v>
      </c>
      <c r="X22" s="46">
        <f>SUMIFS('D5'!$W$12:$W$4999,'D5'!$B$12:$B$4999,$B22,'D5'!$AF$12:$AF$4999,X$8,'D5'!$AI$12:$AI$4999,"taip")</f>
        <v>0</v>
      </c>
      <c r="Y22" s="124">
        <f t="shared" si="18"/>
        <v>99.565217391304344</v>
      </c>
      <c r="Z22" s="123">
        <f t="shared" si="19"/>
        <v>0</v>
      </c>
      <c r="AA22" s="123">
        <f t="shared" si="20"/>
        <v>0</v>
      </c>
      <c r="AB22" s="123">
        <f t="shared" si="21"/>
        <v>24.630820684332392</v>
      </c>
      <c r="AC22" s="123">
        <f t="shared" si="22"/>
        <v>74.934396706971967</v>
      </c>
      <c r="AD22" s="123">
        <f t="shared" si="23"/>
        <v>0</v>
      </c>
      <c r="AE22" s="123">
        <f t="shared" si="24"/>
        <v>0</v>
      </c>
      <c r="AF22" s="123">
        <f t="shared" si="25"/>
        <v>0</v>
      </c>
      <c r="AG22" s="48">
        <f t="shared" si="34"/>
        <v>4</v>
      </c>
      <c r="AH22" s="46">
        <f>COUNTIFS('D5'!$B$12:$B$4999,$B22,'D5'!$AG$12:$AG$4999,AH$8,'D5'!$AJ$12:$AJ$4999,"taip")</f>
        <v>0</v>
      </c>
      <c r="AI22" s="46">
        <f>COUNTIFS('D5'!$B$12:$B$4999,$B22,'D5'!$AG$12:$AG$4999,AI$8,'D5'!$AJ$12:$AJ$4999,"taip")</f>
        <v>0</v>
      </c>
      <c r="AJ22" s="46">
        <f>COUNTIFS('D5'!$B$12:$B$4999,$B22,'D5'!$AG$12:$AG$4999,AJ$8,'D5'!$AJ$12:$AJ$4999,"taip")</f>
        <v>1</v>
      </c>
      <c r="AK22" s="46">
        <f>COUNTIFS('D5'!$B$12:$B$4999,$B22,'D5'!$AG$12:$AG$4999,AK$8,'D5'!$AJ$12:$AJ$4999,"taip")</f>
        <v>3</v>
      </c>
      <c r="AL22" s="46">
        <f>COUNTIFS('D5'!$B$12:$B$4999,$B22,'D5'!$AG$12:$AG$4999,AL$8,'D5'!$AJ$12:$AJ$4999,"taip")</f>
        <v>0</v>
      </c>
      <c r="AM22" s="46">
        <f>COUNTIFS('D5'!$B$12:$B$4999,$B22,'D5'!$AG$12:$AG$4999,AM$8,'D5'!$AJ$12:$AJ$4999,"taip")</f>
        <v>0</v>
      </c>
      <c r="AN22" s="46">
        <f>COUNTIFS('D5'!$B$12:$B$4999,$B22,'D5'!$AG$12:$AG$4999,AN$8,'D5'!$AJ$12:$AJ$4999,"taip")</f>
        <v>0</v>
      </c>
      <c r="AO22" s="48">
        <f t="shared" si="35"/>
        <v>38701</v>
      </c>
      <c r="AP22" s="46">
        <f>SUMIFS('D5'!$W$12:$W$4999,'D5'!$B$12:$B$4999,$B22,'D5'!$AG$12:$AG$4999,AP$8,'D5'!$AJ$12:$AJ$4999,"taip")</f>
        <v>0</v>
      </c>
      <c r="AQ22" s="46">
        <f>SUMIFS('D5'!$W$12:$W$4999,'D5'!$B$12:$B$4999,$B22,'D5'!$AG$12:$AG$4999,AQ$8,'D5'!$AJ$12:$AJ$4999,"taip")</f>
        <v>0</v>
      </c>
      <c r="AR22" s="46">
        <f>SUMIFS('D5'!$W$12:$W$4999,'D5'!$B$12:$B$4999,$B22,'D5'!$AG$12:$AG$4999,AR$8,'D5'!$AJ$12:$AJ$4999,"taip")</f>
        <v>9574</v>
      </c>
      <c r="AS22" s="46">
        <f>SUMIFS('D5'!$W$12:$W$4999,'D5'!$B$12:$B$4999,$B22,'D5'!$AG$12:$AG$4999,AS$8,'D5'!$AJ$12:$AJ$4999,"taip")</f>
        <v>29127</v>
      </c>
      <c r="AT22" s="46">
        <f>SUMIFS('D5'!$W$12:$W$4999,'D5'!$B$12:$B$4999,$B22,'D5'!$AG$12:$AG$4999,AT$8,'D5'!$AJ$12:$AJ$4999,"taip")</f>
        <v>0</v>
      </c>
      <c r="AU22" s="46">
        <f>SUMIFS('D5'!$W$12:$W$4999,'D5'!$B$12:$B$4999,$B22,'D5'!$AG$12:$AG$4999,AU$8,'D5'!$AJ$12:$AJ$4999,"taip")</f>
        <v>0</v>
      </c>
      <c r="AV22" s="46">
        <f>SUMIFS('D5'!$W$12:$W$4999,'D5'!$B$12:$B$4999,$B22,'D5'!$AG$12:$AG$4999,AV$8,'D5'!$AJ$12:$AJ$4999,"taip")</f>
        <v>0</v>
      </c>
      <c r="AW22" s="124">
        <f t="shared" si="27"/>
        <v>99.565217391304344</v>
      </c>
      <c r="AX22" s="123">
        <f t="shared" si="28"/>
        <v>0</v>
      </c>
      <c r="AY22" s="123">
        <f t="shared" si="4"/>
        <v>0</v>
      </c>
      <c r="AZ22" s="123">
        <f t="shared" si="5"/>
        <v>24.630820684332392</v>
      </c>
      <c r="BA22" s="123">
        <f t="shared" si="6"/>
        <v>74.934396706971967</v>
      </c>
      <c r="BB22" s="123">
        <f t="shared" si="7"/>
        <v>0</v>
      </c>
      <c r="BC22" s="123">
        <f t="shared" si="8"/>
        <v>0</v>
      </c>
      <c r="BD22" s="123">
        <f t="shared" si="9"/>
        <v>0</v>
      </c>
      <c r="BE22" s="48">
        <f t="shared" si="36"/>
        <v>3</v>
      </c>
      <c r="BF22" s="46">
        <f>COUNTIFS('D5'!$B$12:$B$4999,$B22,'D5'!$AH$12:$AH$4999,BF$8,'D5'!$AK$12:$AK$4999,"taip")</f>
        <v>0</v>
      </c>
      <c r="BG22" s="46">
        <f>COUNTIFS('D5'!$B$12:$B$4999,$B22,'D5'!$AH$12:$AH$4999,BG$8,'D5'!$AK$12:$AK$4999,"taip")</f>
        <v>0</v>
      </c>
      <c r="BH22" s="46">
        <f>COUNTIFS('D5'!$B$12:$B$4999,$B22,'D5'!$AH$12:$AH$4999,BH$8,'D5'!$AK$12:$AK$4999,"taip")</f>
        <v>1</v>
      </c>
      <c r="BI22" s="46">
        <f>COUNTIFS('D5'!$B$12:$B$4999,$B22,'D5'!$AH$12:$AH$4999,BI$8,'D5'!$AK$12:$AK$4999,"taip")</f>
        <v>0</v>
      </c>
      <c r="BJ22" s="46">
        <f>COUNTIFS('D5'!$B$12:$B$4999,$B22,'D5'!$AH$12:$AH$4999,BJ$8,'D5'!$AK$12:$AK$4999,"taip")</f>
        <v>2</v>
      </c>
      <c r="BK22" s="46">
        <f>COUNTIFS('D5'!$B$12:$B$4999,$B22,'D5'!$AH$12:$AH$4999,BK$8,'D5'!$AK$12:$AK$4999,"taip")</f>
        <v>0</v>
      </c>
      <c r="BL22" s="46">
        <f>COUNTIFS('D5'!$B$12:$B$4999,$B22,'D5'!$AH$12:$AH$4999,BL$8,'D5'!$AK$12:$AK$4999,"taip")</f>
        <v>0</v>
      </c>
      <c r="BM22" s="48">
        <f t="shared" si="37"/>
        <v>28996</v>
      </c>
      <c r="BN22" s="46">
        <f>SUMIFS('D5'!$W$12:$W$4999,'D5'!$B$12:$B$4999,$B22,'D5'!$AH$12:$AH$4999,BN$8,'D5'!$AK$12:$AK$4999,"taip")</f>
        <v>0</v>
      </c>
      <c r="BO22" s="46">
        <f>SUMIFS('D5'!$W$12:$W$4999,'D5'!$B$12:$B$4999,$B22,'D5'!$AH$12:$AH$4999,BO$8,'D5'!$AK$12:$AK$4999,"taip")</f>
        <v>0</v>
      </c>
      <c r="BP22" s="46">
        <f>SUMIFS('D5'!$W$12:$W$4999,'D5'!$B$12:$B$4999,$B22,'D5'!$AH$12:$AH$4999,BP$8,'D5'!$AK$12:$AK$4999,"taip")</f>
        <v>9574</v>
      </c>
      <c r="BQ22" s="46">
        <f>SUMIFS('D5'!$W$12:$W$4999,'D5'!$B$12:$B$4999,$B22,'D5'!$AH$12:$AH$4999,BQ$8,'D5'!$AK$12:$AK$4999,"taip")</f>
        <v>0</v>
      </c>
      <c r="BR22" s="46">
        <f>SUMIFS('D5'!$W$12:$W$4999,'D5'!$B$12:$B$4999,$B22,'D5'!$AH$12:$AH$4999,BR$8,'D5'!$AK$12:$AK$4999,"taip")</f>
        <v>19422</v>
      </c>
      <c r="BS22" s="46">
        <f>SUMIFS('D5'!$W$12:$W$4999,'D5'!$B$12:$B$4999,$B22,'D5'!$AH$12:$AH$4999,BS$8,'D5'!$AK$12:$AK$4999,"taip")</f>
        <v>0</v>
      </c>
      <c r="BT22" s="46">
        <f>SUMIFS('D5'!$W$12:$W$4999,'D5'!$B$12:$B$4999,$B22,'D5'!$AH$12:$AH$4999,BT$8,'D5'!$AK$12:$AK$4999,"taip")</f>
        <v>0</v>
      </c>
      <c r="BU22" s="124">
        <f t="shared" si="30"/>
        <v>74.597375868278874</v>
      </c>
      <c r="BV22" s="123">
        <f t="shared" si="31"/>
        <v>0</v>
      </c>
      <c r="BW22" s="123">
        <f t="shared" si="11"/>
        <v>0</v>
      </c>
      <c r="BX22" s="123">
        <f t="shared" si="12"/>
        <v>24.630820684332392</v>
      </c>
      <c r="BY22" s="123">
        <f t="shared" si="13"/>
        <v>0</v>
      </c>
      <c r="BZ22" s="123">
        <f t="shared" si="14"/>
        <v>49.96655518394649</v>
      </c>
      <c r="CA22" s="123">
        <f t="shared" si="15"/>
        <v>0</v>
      </c>
      <c r="CB22" s="123">
        <f t="shared" si="16"/>
        <v>0</v>
      </c>
    </row>
    <row r="23" spans="2:80" x14ac:dyDescent="0.35">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5">
        <f>'VPS1'!F19</f>
        <v>48810</v>
      </c>
      <c r="I23" s="48">
        <f t="shared" si="32"/>
        <v>5</v>
      </c>
      <c r="J23" s="46">
        <f>COUNTIFS('D5'!$B$12:$B$4999,$B23,'D5'!$AF$12:$AF$4999,J$8,'D5'!$AI$12:$AI$4999,"taip")</f>
        <v>0</v>
      </c>
      <c r="K23" s="46">
        <f>COUNTIFS('D5'!$B$12:$B$4999,$B23,'D5'!$AF$12:$AF$4999,K$8,'D5'!$AI$12:$AI$4999,"taip")</f>
        <v>0</v>
      </c>
      <c r="L23" s="46">
        <f>COUNTIFS('D5'!$B$12:$B$4999,$B23,'D5'!$AF$12:$AF$4999,L$8,'D5'!$AI$12:$AI$4999,"taip")</f>
        <v>5</v>
      </c>
      <c r="M23" s="46">
        <f>COUNTIFS('D5'!$B$12:$B$4999,$B23,'D5'!$AF$12:$AF$4999,M$8,'D5'!$AI$12:$AI$4999,"taip")</f>
        <v>0</v>
      </c>
      <c r="N23" s="46">
        <f>COUNTIFS('D5'!$B$12:$B$4999,$B23,'D5'!$AF$12:$AF$4999,N$8,'D5'!$AI$12:$AI$4999,"taip")</f>
        <v>0</v>
      </c>
      <c r="O23" s="46">
        <f>COUNTIFS('D5'!$B$12:$B$4999,$B23,'D5'!$AF$12:$AF$4999,O$8,'D5'!$AI$12:$AI$4999,"taip")</f>
        <v>0</v>
      </c>
      <c r="P23" s="46">
        <f>COUNTIFS('D5'!$B$12:$B$4999,$B23,'D5'!$AF$12:$AF$4999,P$8,'D5'!$AI$12:$AI$4999,"taip")</f>
        <v>0</v>
      </c>
      <c r="Q23" s="48">
        <f t="shared" si="33"/>
        <v>48810</v>
      </c>
      <c r="R23" s="46">
        <f>SUMIFS('D5'!$W$12:$W$4999,'D5'!$B$12:$B$4999,$B23,'D5'!$AF$12:$AF$4999,R$8,'D5'!$AI$12:$AI$4999,"taip")</f>
        <v>0</v>
      </c>
      <c r="S23" s="46">
        <f>SUMIFS('D5'!$W$12:$W$4999,'D5'!$B$12:$B$4999,$B23,'D5'!$AF$12:$AF$4999,S$8,'D5'!$AI$12:$AI$4999,"taip")</f>
        <v>0</v>
      </c>
      <c r="T23" s="46">
        <f>SUMIFS('D5'!$W$12:$W$4999,'D5'!$B$12:$B$4999,$B23,'D5'!$AF$12:$AF$4999,T$8,'D5'!$AI$12:$AI$4999,"taip")</f>
        <v>48810</v>
      </c>
      <c r="U23" s="46">
        <f>SUMIFS('D5'!$W$12:$W$4999,'D5'!$B$12:$B$4999,$B23,'D5'!$AF$12:$AF$4999,U$8,'D5'!$AI$12:$AI$4999,"taip")</f>
        <v>0</v>
      </c>
      <c r="V23" s="46">
        <f>SUMIFS('D5'!$W$12:$W$4999,'D5'!$B$12:$B$4999,$B23,'D5'!$AF$12:$AF$4999,V$8,'D5'!$AI$12:$AI$4999,"taip")</f>
        <v>0</v>
      </c>
      <c r="W23" s="46">
        <f>SUMIFS('D5'!$W$12:$W$4999,'D5'!$B$12:$B$4999,$B23,'D5'!$AF$12:$AF$4999,W$8,'D5'!$AI$12:$AI$4999,"taip")</f>
        <v>0</v>
      </c>
      <c r="X23" s="46">
        <f>SUMIFS('D5'!$W$12:$W$4999,'D5'!$B$12:$B$4999,$B23,'D5'!$AF$12:$AF$4999,X$8,'D5'!$AI$12:$AI$4999,"taip")</f>
        <v>0</v>
      </c>
      <c r="Y23" s="124">
        <f t="shared" si="18"/>
        <v>100</v>
      </c>
      <c r="Z23" s="123">
        <f t="shared" si="19"/>
        <v>0</v>
      </c>
      <c r="AA23" s="123">
        <f t="shared" si="20"/>
        <v>0</v>
      </c>
      <c r="AB23" s="123">
        <f t="shared" si="21"/>
        <v>100</v>
      </c>
      <c r="AC23" s="123">
        <f t="shared" si="22"/>
        <v>0</v>
      </c>
      <c r="AD23" s="123">
        <f t="shared" si="23"/>
        <v>0</v>
      </c>
      <c r="AE23" s="123">
        <f t="shared" si="24"/>
        <v>0</v>
      </c>
      <c r="AF23" s="123">
        <f t="shared" si="25"/>
        <v>0</v>
      </c>
      <c r="AG23" s="48">
        <f t="shared" si="34"/>
        <v>5</v>
      </c>
      <c r="AH23" s="46">
        <f>COUNTIFS('D5'!$B$12:$B$4999,$B23,'D5'!$AG$12:$AG$4999,AH$8,'D5'!$AJ$12:$AJ$4999,"taip")</f>
        <v>0</v>
      </c>
      <c r="AI23" s="46">
        <f>COUNTIFS('D5'!$B$12:$B$4999,$B23,'D5'!$AG$12:$AG$4999,AI$8,'D5'!$AJ$12:$AJ$4999,"taip")</f>
        <v>0</v>
      </c>
      <c r="AJ23" s="46">
        <f>COUNTIFS('D5'!$B$12:$B$4999,$B23,'D5'!$AG$12:$AG$4999,AJ$8,'D5'!$AJ$12:$AJ$4999,"taip")</f>
        <v>5</v>
      </c>
      <c r="AK23" s="46">
        <f>COUNTIFS('D5'!$B$12:$B$4999,$B23,'D5'!$AG$12:$AG$4999,AK$8,'D5'!$AJ$12:$AJ$4999,"taip")</f>
        <v>0</v>
      </c>
      <c r="AL23" s="46">
        <f>COUNTIFS('D5'!$B$12:$B$4999,$B23,'D5'!$AG$12:$AG$4999,AL$8,'D5'!$AJ$12:$AJ$4999,"taip")</f>
        <v>0</v>
      </c>
      <c r="AM23" s="46">
        <f>COUNTIFS('D5'!$B$12:$B$4999,$B23,'D5'!$AG$12:$AG$4999,AM$8,'D5'!$AJ$12:$AJ$4999,"taip")</f>
        <v>0</v>
      </c>
      <c r="AN23" s="46">
        <f>COUNTIFS('D5'!$B$12:$B$4999,$B23,'D5'!$AG$12:$AG$4999,AN$8,'D5'!$AJ$12:$AJ$4999,"taip")</f>
        <v>0</v>
      </c>
      <c r="AO23" s="48">
        <f t="shared" si="35"/>
        <v>48810</v>
      </c>
      <c r="AP23" s="46">
        <f>SUMIFS('D5'!$W$12:$W$4999,'D5'!$B$12:$B$4999,$B23,'D5'!$AG$12:$AG$4999,AP$8,'D5'!$AJ$12:$AJ$4999,"taip")</f>
        <v>0</v>
      </c>
      <c r="AQ23" s="46">
        <f>SUMIFS('D5'!$W$12:$W$4999,'D5'!$B$12:$B$4999,$B23,'D5'!$AG$12:$AG$4999,AQ$8,'D5'!$AJ$12:$AJ$4999,"taip")</f>
        <v>0</v>
      </c>
      <c r="AR23" s="46">
        <f>SUMIFS('D5'!$W$12:$W$4999,'D5'!$B$12:$B$4999,$B23,'D5'!$AG$12:$AG$4999,AR$8,'D5'!$AJ$12:$AJ$4999,"taip")</f>
        <v>48810</v>
      </c>
      <c r="AS23" s="46">
        <f>SUMIFS('D5'!$W$12:$W$4999,'D5'!$B$12:$B$4999,$B23,'D5'!$AG$12:$AG$4999,AS$8,'D5'!$AJ$12:$AJ$4999,"taip")</f>
        <v>0</v>
      </c>
      <c r="AT23" s="46">
        <f>SUMIFS('D5'!$W$12:$W$4999,'D5'!$B$12:$B$4999,$B23,'D5'!$AG$12:$AG$4999,AT$8,'D5'!$AJ$12:$AJ$4999,"taip")</f>
        <v>0</v>
      </c>
      <c r="AU23" s="46">
        <f>SUMIFS('D5'!$W$12:$W$4999,'D5'!$B$12:$B$4999,$B23,'D5'!$AG$12:$AG$4999,AU$8,'D5'!$AJ$12:$AJ$4999,"taip")</f>
        <v>0</v>
      </c>
      <c r="AV23" s="46">
        <f>SUMIFS('D5'!$W$12:$W$4999,'D5'!$B$12:$B$4999,$B23,'D5'!$AG$12:$AG$4999,AV$8,'D5'!$AJ$12:$AJ$4999,"taip")</f>
        <v>0</v>
      </c>
      <c r="AW23" s="124">
        <f t="shared" si="27"/>
        <v>100</v>
      </c>
      <c r="AX23" s="123">
        <f t="shared" si="28"/>
        <v>0</v>
      </c>
      <c r="AY23" s="123">
        <f t="shared" si="4"/>
        <v>0</v>
      </c>
      <c r="AZ23" s="123">
        <f t="shared" si="5"/>
        <v>100</v>
      </c>
      <c r="BA23" s="123">
        <f t="shared" si="6"/>
        <v>0</v>
      </c>
      <c r="BB23" s="123">
        <f t="shared" si="7"/>
        <v>0</v>
      </c>
      <c r="BC23" s="123">
        <f t="shared" si="8"/>
        <v>0</v>
      </c>
      <c r="BD23" s="123">
        <f t="shared" si="9"/>
        <v>0</v>
      </c>
      <c r="BE23" s="48">
        <f t="shared" si="36"/>
        <v>5</v>
      </c>
      <c r="BF23" s="46">
        <f>COUNTIFS('D5'!$B$12:$B$4999,$B23,'D5'!$AH$12:$AH$4999,BF$8,'D5'!$AK$12:$AK$4999,"taip")</f>
        <v>0</v>
      </c>
      <c r="BG23" s="46">
        <f>COUNTIFS('D5'!$B$12:$B$4999,$B23,'D5'!$AH$12:$AH$4999,BG$8,'D5'!$AK$12:$AK$4999,"taip")</f>
        <v>0</v>
      </c>
      <c r="BH23" s="46">
        <f>COUNTIFS('D5'!$B$12:$B$4999,$B23,'D5'!$AH$12:$AH$4999,BH$8,'D5'!$AK$12:$AK$4999,"taip")</f>
        <v>1</v>
      </c>
      <c r="BI23" s="46">
        <f>COUNTIFS('D5'!$B$12:$B$4999,$B23,'D5'!$AH$12:$AH$4999,BI$8,'D5'!$AK$12:$AK$4999,"taip")</f>
        <v>3</v>
      </c>
      <c r="BJ23" s="46">
        <f>COUNTIFS('D5'!$B$12:$B$4999,$B23,'D5'!$AH$12:$AH$4999,BJ$8,'D5'!$AK$12:$AK$4999,"taip")</f>
        <v>1</v>
      </c>
      <c r="BK23" s="46">
        <f>COUNTIFS('D5'!$B$12:$B$4999,$B23,'D5'!$AH$12:$AH$4999,BK$8,'D5'!$AK$12:$AK$4999,"taip")</f>
        <v>0</v>
      </c>
      <c r="BL23" s="46">
        <f>COUNTIFS('D5'!$B$12:$B$4999,$B23,'D5'!$AH$12:$AH$4999,BL$8,'D5'!$AK$12:$AK$4999,"taip")</f>
        <v>0</v>
      </c>
      <c r="BM23" s="48">
        <f t="shared" si="37"/>
        <v>48810</v>
      </c>
      <c r="BN23" s="46">
        <f>SUMIFS('D5'!$W$12:$W$4999,'D5'!$B$12:$B$4999,$B23,'D5'!$AH$12:$AH$4999,BN$8,'D5'!$AK$12:$AK$4999,"taip")</f>
        <v>0</v>
      </c>
      <c r="BO23" s="46">
        <f>SUMIFS('D5'!$W$12:$W$4999,'D5'!$B$12:$B$4999,$B23,'D5'!$AH$12:$AH$4999,BO$8,'D5'!$AK$12:$AK$4999,"taip")</f>
        <v>0</v>
      </c>
      <c r="BP23" s="46">
        <f>SUMIFS('D5'!$W$12:$W$4999,'D5'!$B$12:$B$4999,$B23,'D5'!$AH$12:$AH$4999,BP$8,'D5'!$AK$12:$AK$4999,"taip")</f>
        <v>9762</v>
      </c>
      <c r="BQ23" s="46">
        <f>SUMIFS('D5'!$W$12:$W$4999,'D5'!$B$12:$B$4999,$B23,'D5'!$AH$12:$AH$4999,BQ$8,'D5'!$AK$12:$AK$4999,"taip")</f>
        <v>29286</v>
      </c>
      <c r="BR23" s="46">
        <f>SUMIFS('D5'!$W$12:$W$4999,'D5'!$B$12:$B$4999,$B23,'D5'!$AH$12:$AH$4999,BR$8,'D5'!$AK$12:$AK$4999,"taip")</f>
        <v>9762</v>
      </c>
      <c r="BS23" s="46">
        <f>SUMIFS('D5'!$W$12:$W$4999,'D5'!$B$12:$B$4999,$B23,'D5'!$AH$12:$AH$4999,BS$8,'D5'!$AK$12:$AK$4999,"taip")</f>
        <v>0</v>
      </c>
      <c r="BT23" s="46">
        <f>SUMIFS('D5'!$W$12:$W$4999,'D5'!$B$12:$B$4999,$B23,'D5'!$AH$12:$AH$4999,BT$8,'D5'!$AK$12:$AK$4999,"taip")</f>
        <v>0</v>
      </c>
      <c r="BU23" s="124">
        <f t="shared" si="30"/>
        <v>100</v>
      </c>
      <c r="BV23" s="123">
        <f t="shared" si="31"/>
        <v>0</v>
      </c>
      <c r="BW23" s="123">
        <f t="shared" si="11"/>
        <v>0</v>
      </c>
      <c r="BX23" s="123">
        <f t="shared" si="12"/>
        <v>20</v>
      </c>
      <c r="BY23" s="123">
        <f t="shared" si="13"/>
        <v>60</v>
      </c>
      <c r="BZ23" s="123">
        <f t="shared" si="14"/>
        <v>20</v>
      </c>
      <c r="CA23" s="123">
        <f t="shared" si="15"/>
        <v>0</v>
      </c>
      <c r="CB23" s="123">
        <f t="shared" si="16"/>
        <v>0</v>
      </c>
    </row>
    <row r="24" spans="2:80" x14ac:dyDescent="0.35">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5">
        <f>'VPS1'!F20</f>
        <v>59636</v>
      </c>
      <c r="I24" s="48">
        <f t="shared" si="32"/>
        <v>5</v>
      </c>
      <c r="J24" s="46">
        <f>COUNTIFS('D5'!$B$12:$B$4999,$B24,'D5'!$AF$12:$AF$4999,J$8,'D5'!$AI$12:$AI$4999,"taip")</f>
        <v>0</v>
      </c>
      <c r="K24" s="46">
        <f>COUNTIFS('D5'!$B$12:$B$4999,$B24,'D5'!$AF$12:$AF$4999,K$8,'D5'!$AI$12:$AI$4999,"taip")</f>
        <v>0</v>
      </c>
      <c r="L24" s="46">
        <f>COUNTIFS('D5'!$B$12:$B$4999,$B24,'D5'!$AF$12:$AF$4999,L$8,'D5'!$AI$12:$AI$4999,"taip")</f>
        <v>0</v>
      </c>
      <c r="M24" s="46">
        <f>COUNTIFS('D5'!$B$12:$B$4999,$B24,'D5'!$AF$12:$AF$4999,M$8,'D5'!$AI$12:$AI$4999,"taip")</f>
        <v>5</v>
      </c>
      <c r="N24" s="46">
        <f>COUNTIFS('D5'!$B$12:$B$4999,$B24,'D5'!$AF$12:$AF$4999,N$8,'D5'!$AI$12:$AI$4999,"taip")</f>
        <v>0</v>
      </c>
      <c r="O24" s="46">
        <f>COUNTIFS('D5'!$B$12:$B$4999,$B24,'D5'!$AF$12:$AF$4999,O$8,'D5'!$AI$12:$AI$4999,"taip")</f>
        <v>0</v>
      </c>
      <c r="P24" s="46">
        <f>COUNTIFS('D5'!$B$12:$B$4999,$B24,'D5'!$AF$12:$AF$4999,P$8,'D5'!$AI$12:$AI$4999,"taip")</f>
        <v>0</v>
      </c>
      <c r="Q24" s="48">
        <f t="shared" si="33"/>
        <v>47706.68</v>
      </c>
      <c r="R24" s="46">
        <f>SUMIFS('D5'!$W$12:$W$4999,'D5'!$B$12:$B$4999,$B24,'D5'!$AF$12:$AF$4999,R$8,'D5'!$AI$12:$AI$4999,"taip")</f>
        <v>0</v>
      </c>
      <c r="S24" s="46">
        <f>SUMIFS('D5'!$W$12:$W$4999,'D5'!$B$12:$B$4999,$B24,'D5'!$AF$12:$AF$4999,S$8,'D5'!$AI$12:$AI$4999,"taip")</f>
        <v>0</v>
      </c>
      <c r="T24" s="46">
        <f>SUMIFS('D5'!$W$12:$W$4999,'D5'!$B$12:$B$4999,$B24,'D5'!$AF$12:$AF$4999,T$8,'D5'!$AI$12:$AI$4999,"taip")</f>
        <v>0</v>
      </c>
      <c r="U24" s="46">
        <f>SUMIFS('D5'!$W$12:$W$4999,'D5'!$B$12:$B$4999,$B24,'D5'!$AF$12:$AF$4999,U$8,'D5'!$AI$12:$AI$4999,"taip")</f>
        <v>47706.68</v>
      </c>
      <c r="V24" s="46">
        <f>SUMIFS('D5'!$W$12:$W$4999,'D5'!$B$12:$B$4999,$B24,'D5'!$AF$12:$AF$4999,V$8,'D5'!$AI$12:$AI$4999,"taip")</f>
        <v>0</v>
      </c>
      <c r="W24" s="46">
        <f>SUMIFS('D5'!$W$12:$W$4999,'D5'!$B$12:$B$4999,$B24,'D5'!$AF$12:$AF$4999,W$8,'D5'!$AI$12:$AI$4999,"taip")</f>
        <v>0</v>
      </c>
      <c r="X24" s="46">
        <f>SUMIFS('D5'!$W$12:$W$4999,'D5'!$B$12:$B$4999,$B24,'D5'!$AF$12:$AF$4999,X$8,'D5'!$AI$12:$AI$4999,"taip")</f>
        <v>0</v>
      </c>
      <c r="Y24" s="124">
        <f t="shared" si="18"/>
        <v>79.996445100275011</v>
      </c>
      <c r="Z24" s="123">
        <f t="shared" si="19"/>
        <v>0</v>
      </c>
      <c r="AA24" s="123">
        <f t="shared" si="20"/>
        <v>0</v>
      </c>
      <c r="AB24" s="123">
        <f t="shared" si="21"/>
        <v>0</v>
      </c>
      <c r="AC24" s="123">
        <f t="shared" si="22"/>
        <v>79.996445100275011</v>
      </c>
      <c r="AD24" s="123">
        <f t="shared" si="23"/>
        <v>0</v>
      </c>
      <c r="AE24" s="123">
        <f t="shared" si="24"/>
        <v>0</v>
      </c>
      <c r="AF24" s="123">
        <f t="shared" si="25"/>
        <v>0</v>
      </c>
      <c r="AG24" s="48">
        <f t="shared" si="34"/>
        <v>5</v>
      </c>
      <c r="AH24" s="46">
        <f>COUNTIFS('D5'!$B$12:$B$4999,$B24,'D5'!$AG$12:$AG$4999,AH$8,'D5'!$AJ$12:$AJ$4999,"taip")</f>
        <v>0</v>
      </c>
      <c r="AI24" s="46">
        <f>COUNTIFS('D5'!$B$12:$B$4999,$B24,'D5'!$AG$12:$AG$4999,AI$8,'D5'!$AJ$12:$AJ$4999,"taip")</f>
        <v>0</v>
      </c>
      <c r="AJ24" s="46">
        <f>COUNTIFS('D5'!$B$12:$B$4999,$B24,'D5'!$AG$12:$AG$4999,AJ$8,'D5'!$AJ$12:$AJ$4999,"taip")</f>
        <v>0</v>
      </c>
      <c r="AK24" s="46">
        <f>COUNTIFS('D5'!$B$12:$B$4999,$B24,'D5'!$AG$12:$AG$4999,AK$8,'D5'!$AJ$12:$AJ$4999,"taip")</f>
        <v>5</v>
      </c>
      <c r="AL24" s="46">
        <f>COUNTIFS('D5'!$B$12:$B$4999,$B24,'D5'!$AG$12:$AG$4999,AL$8,'D5'!$AJ$12:$AJ$4999,"taip")</f>
        <v>0</v>
      </c>
      <c r="AM24" s="46">
        <f>COUNTIFS('D5'!$B$12:$B$4999,$B24,'D5'!$AG$12:$AG$4999,AM$8,'D5'!$AJ$12:$AJ$4999,"taip")</f>
        <v>0</v>
      </c>
      <c r="AN24" s="46">
        <f>COUNTIFS('D5'!$B$12:$B$4999,$B24,'D5'!$AG$12:$AG$4999,AN$8,'D5'!$AJ$12:$AJ$4999,"taip")</f>
        <v>0</v>
      </c>
      <c r="AO24" s="48">
        <f t="shared" si="35"/>
        <v>47706.68</v>
      </c>
      <c r="AP24" s="46">
        <f>SUMIFS('D5'!$W$12:$W$4999,'D5'!$B$12:$B$4999,$B24,'D5'!$AG$12:$AG$4999,AP$8,'D5'!$AJ$12:$AJ$4999,"taip")</f>
        <v>0</v>
      </c>
      <c r="AQ24" s="46">
        <f>SUMIFS('D5'!$W$12:$W$4999,'D5'!$B$12:$B$4999,$B24,'D5'!$AG$12:$AG$4999,AQ$8,'D5'!$AJ$12:$AJ$4999,"taip")</f>
        <v>0</v>
      </c>
      <c r="AR24" s="46">
        <f>SUMIFS('D5'!$W$12:$W$4999,'D5'!$B$12:$B$4999,$B24,'D5'!$AG$12:$AG$4999,AR$8,'D5'!$AJ$12:$AJ$4999,"taip")</f>
        <v>0</v>
      </c>
      <c r="AS24" s="46">
        <f>SUMIFS('D5'!$W$12:$W$4999,'D5'!$B$12:$B$4999,$B24,'D5'!$AG$12:$AG$4999,AS$8,'D5'!$AJ$12:$AJ$4999,"taip")</f>
        <v>47706.68</v>
      </c>
      <c r="AT24" s="46">
        <f>SUMIFS('D5'!$W$12:$W$4999,'D5'!$B$12:$B$4999,$B24,'D5'!$AG$12:$AG$4999,AT$8,'D5'!$AJ$12:$AJ$4999,"taip")</f>
        <v>0</v>
      </c>
      <c r="AU24" s="46">
        <f>SUMIFS('D5'!$W$12:$W$4999,'D5'!$B$12:$B$4999,$B24,'D5'!$AG$12:$AG$4999,AU$8,'D5'!$AJ$12:$AJ$4999,"taip")</f>
        <v>0</v>
      </c>
      <c r="AV24" s="46">
        <f>SUMIFS('D5'!$W$12:$W$4999,'D5'!$B$12:$B$4999,$B24,'D5'!$AG$12:$AG$4999,AV$8,'D5'!$AJ$12:$AJ$4999,"taip")</f>
        <v>0</v>
      </c>
      <c r="AW24" s="124">
        <f t="shared" si="27"/>
        <v>79.996445100275011</v>
      </c>
      <c r="AX24" s="123">
        <f t="shared" si="28"/>
        <v>0</v>
      </c>
      <c r="AY24" s="123">
        <f t="shared" si="4"/>
        <v>0</v>
      </c>
      <c r="AZ24" s="123">
        <f t="shared" si="5"/>
        <v>0</v>
      </c>
      <c r="BA24" s="123">
        <f t="shared" si="6"/>
        <v>79.996445100275011</v>
      </c>
      <c r="BB24" s="123">
        <f t="shared" si="7"/>
        <v>0</v>
      </c>
      <c r="BC24" s="123">
        <f t="shared" si="8"/>
        <v>0</v>
      </c>
      <c r="BD24" s="123">
        <f t="shared" si="9"/>
        <v>0</v>
      </c>
      <c r="BE24" s="48">
        <f t="shared" si="36"/>
        <v>4</v>
      </c>
      <c r="BF24" s="46">
        <f>COUNTIFS('D5'!$B$12:$B$4999,$B24,'D5'!$AH$12:$AH$4999,BF$8,'D5'!$AK$12:$AK$4999,"taip")</f>
        <v>0</v>
      </c>
      <c r="BG24" s="46">
        <f>COUNTIFS('D5'!$B$12:$B$4999,$B24,'D5'!$AH$12:$AH$4999,BG$8,'D5'!$AK$12:$AK$4999,"taip")</f>
        <v>0</v>
      </c>
      <c r="BH24" s="46">
        <f>COUNTIFS('D5'!$B$12:$B$4999,$B24,'D5'!$AH$12:$AH$4999,BH$8,'D5'!$AK$12:$AK$4999,"taip")</f>
        <v>0</v>
      </c>
      <c r="BI24" s="46">
        <f>COUNTIFS('D5'!$B$12:$B$4999,$B24,'D5'!$AH$12:$AH$4999,BI$8,'D5'!$AK$12:$AK$4999,"taip")</f>
        <v>1</v>
      </c>
      <c r="BJ24" s="46">
        <f>COUNTIFS('D5'!$B$12:$B$4999,$B24,'D5'!$AH$12:$AH$4999,BJ$8,'D5'!$AK$12:$AK$4999,"taip")</f>
        <v>3</v>
      </c>
      <c r="BK24" s="46">
        <f>COUNTIFS('D5'!$B$12:$B$4999,$B24,'D5'!$AH$12:$AH$4999,BK$8,'D5'!$AK$12:$AK$4999,"taip")</f>
        <v>0</v>
      </c>
      <c r="BL24" s="46">
        <f>COUNTIFS('D5'!$B$12:$B$4999,$B24,'D5'!$AH$12:$AH$4999,BL$8,'D5'!$AK$12:$AK$4999,"taip")</f>
        <v>0</v>
      </c>
      <c r="BM24" s="48">
        <f t="shared" si="37"/>
        <v>35779.679999999993</v>
      </c>
      <c r="BN24" s="46">
        <f>SUMIFS('D5'!$W$12:$W$4999,'D5'!$B$12:$B$4999,$B24,'D5'!$AH$12:$AH$4999,BN$8,'D5'!$AK$12:$AK$4999,"taip")</f>
        <v>0</v>
      </c>
      <c r="BO24" s="46">
        <f>SUMIFS('D5'!$W$12:$W$4999,'D5'!$B$12:$B$4999,$B24,'D5'!$AH$12:$AH$4999,BO$8,'D5'!$AK$12:$AK$4999,"taip")</f>
        <v>0</v>
      </c>
      <c r="BP24" s="46">
        <f>SUMIFS('D5'!$W$12:$W$4999,'D5'!$B$12:$B$4999,$B24,'D5'!$AH$12:$AH$4999,BP$8,'D5'!$AK$12:$AK$4999,"taip")</f>
        <v>0</v>
      </c>
      <c r="BQ24" s="46">
        <f>SUMIFS('D5'!$W$12:$W$4999,'D5'!$B$12:$B$4999,$B24,'D5'!$AH$12:$AH$4999,BQ$8,'D5'!$AK$12:$AK$4999,"taip")</f>
        <v>11926.3</v>
      </c>
      <c r="BR24" s="46">
        <f>SUMIFS('D5'!$W$12:$W$4999,'D5'!$B$12:$B$4999,$B24,'D5'!$AH$12:$AH$4999,BR$8,'D5'!$AK$12:$AK$4999,"taip")</f>
        <v>23853.379999999997</v>
      </c>
      <c r="BS24" s="46">
        <f>SUMIFS('D5'!$W$12:$W$4999,'D5'!$B$12:$B$4999,$B24,'D5'!$AH$12:$AH$4999,BS$8,'D5'!$AK$12:$AK$4999,"taip")</f>
        <v>0</v>
      </c>
      <c r="BT24" s="46">
        <f>SUMIFS('D5'!$W$12:$W$4999,'D5'!$B$12:$B$4999,$B24,'D5'!$AH$12:$AH$4999,BT$8,'D5'!$AK$12:$AK$4999,"taip")</f>
        <v>0</v>
      </c>
      <c r="BU24" s="124">
        <f t="shared" si="30"/>
        <v>59.996780468173569</v>
      </c>
      <c r="BV24" s="123">
        <f t="shared" si="31"/>
        <v>0</v>
      </c>
      <c r="BW24" s="123">
        <f t="shared" si="11"/>
        <v>0</v>
      </c>
      <c r="BX24" s="123">
        <f t="shared" si="12"/>
        <v>0</v>
      </c>
      <c r="BY24" s="123">
        <f t="shared" si="13"/>
        <v>19.998490844456366</v>
      </c>
      <c r="BZ24" s="123">
        <f t="shared" si="14"/>
        <v>39.998289623717213</v>
      </c>
      <c r="CA24" s="123">
        <f t="shared" si="15"/>
        <v>0</v>
      </c>
      <c r="CB24" s="123">
        <f t="shared" si="16"/>
        <v>0</v>
      </c>
    </row>
    <row r="25" spans="2:80" x14ac:dyDescent="0.35">
      <c r="B25" s="27" t="str">
        <f>'VPS1'!A21</f>
        <v>-</v>
      </c>
      <c r="C25" s="28">
        <f>'VPS1'!B21</f>
        <v>0</v>
      </c>
      <c r="D25" s="28">
        <f>'VPS1'!C21</f>
        <v>0</v>
      </c>
      <c r="E25" s="27">
        <f>'VPS1'!D21</f>
        <v>0</v>
      </c>
      <c r="F25" s="27">
        <f>'VPS1'!E21</f>
        <v>0</v>
      </c>
      <c r="G25" s="27">
        <f>'VPS1'!G21</f>
        <v>0</v>
      </c>
      <c r="H25" s="75">
        <f>'VPS1'!F21</f>
        <v>0</v>
      </c>
      <c r="I25" s="48">
        <f t="shared" si="32"/>
        <v>0</v>
      </c>
      <c r="J25" s="46">
        <f>COUNTIFS('D5'!$B$12:$B$4999,$B25,'D5'!$AF$12:$AF$4999,J$8,'D5'!$AI$12:$AI$4999,"taip")</f>
        <v>0</v>
      </c>
      <c r="K25" s="46">
        <f>COUNTIFS('D5'!$B$12:$B$4999,$B25,'D5'!$AF$12:$AF$4999,K$8,'D5'!$AI$12:$AI$4999,"taip")</f>
        <v>0</v>
      </c>
      <c r="L25" s="46">
        <f>COUNTIFS('D5'!$B$12:$B$4999,$B25,'D5'!$AF$12:$AF$4999,L$8,'D5'!$AI$12:$AI$4999,"taip")</f>
        <v>0</v>
      </c>
      <c r="M25" s="46">
        <f>COUNTIFS('D5'!$B$12:$B$4999,$B25,'D5'!$AF$12:$AF$4999,M$8,'D5'!$AI$12:$AI$4999,"taip")</f>
        <v>0</v>
      </c>
      <c r="N25" s="46">
        <f>COUNTIFS('D5'!$B$12:$B$4999,$B25,'D5'!$AF$12:$AF$4999,N$8,'D5'!$AI$12:$AI$4999,"taip")</f>
        <v>0</v>
      </c>
      <c r="O25" s="46">
        <f>COUNTIFS('D5'!$B$12:$B$4999,$B25,'D5'!$AF$12:$AF$4999,O$8,'D5'!$AI$12:$AI$4999,"taip")</f>
        <v>0</v>
      </c>
      <c r="P25" s="46">
        <f>COUNTIFS('D5'!$B$12:$B$4999,$B25,'D5'!$AF$12:$AF$4999,P$8,'D5'!$AI$12:$AI$4999,"taip")</f>
        <v>0</v>
      </c>
      <c r="Q25" s="48">
        <f t="shared" si="33"/>
        <v>0</v>
      </c>
      <c r="R25" s="46">
        <f>SUMIFS('D5'!$W$12:$W$4999,'D5'!$B$12:$B$4999,$B25,'D5'!$AF$12:$AF$4999,R$8,'D5'!$AI$12:$AI$4999,"taip")</f>
        <v>0</v>
      </c>
      <c r="S25" s="46">
        <f>SUMIFS('D5'!$W$12:$W$4999,'D5'!$B$12:$B$4999,$B25,'D5'!$AF$12:$AF$4999,S$8,'D5'!$AI$12:$AI$4999,"taip")</f>
        <v>0</v>
      </c>
      <c r="T25" s="46">
        <f>SUMIFS('D5'!$W$12:$W$4999,'D5'!$B$12:$B$4999,$B25,'D5'!$AF$12:$AF$4999,T$8,'D5'!$AI$12:$AI$4999,"taip")</f>
        <v>0</v>
      </c>
      <c r="U25" s="46">
        <f>SUMIFS('D5'!$W$12:$W$4999,'D5'!$B$12:$B$4999,$B25,'D5'!$AF$12:$AF$4999,U$8,'D5'!$AI$12:$AI$4999,"taip")</f>
        <v>0</v>
      </c>
      <c r="V25" s="46">
        <f>SUMIFS('D5'!$W$12:$W$4999,'D5'!$B$12:$B$4999,$B25,'D5'!$AF$12:$AF$4999,V$8,'D5'!$AI$12:$AI$4999,"taip")</f>
        <v>0</v>
      </c>
      <c r="W25" s="46">
        <f>SUMIFS('D5'!$W$12:$W$4999,'D5'!$B$12:$B$4999,$B25,'D5'!$AF$12:$AF$4999,W$8,'D5'!$AI$12:$AI$4999,"taip")</f>
        <v>0</v>
      </c>
      <c r="X25" s="46">
        <f>SUMIFS('D5'!$W$12:$W$4999,'D5'!$B$12:$B$4999,$B25,'D5'!$AF$12:$AF$4999,X$8,'D5'!$AI$12:$AI$4999,"taip")</f>
        <v>0</v>
      </c>
      <c r="Y25" s="124">
        <f t="shared" si="18"/>
        <v>0</v>
      </c>
      <c r="Z25" s="123">
        <f t="shared" si="19"/>
        <v>0</v>
      </c>
      <c r="AA25" s="123">
        <f t="shared" si="20"/>
        <v>0</v>
      </c>
      <c r="AB25" s="123">
        <f t="shared" si="21"/>
        <v>0</v>
      </c>
      <c r="AC25" s="123">
        <f t="shared" si="22"/>
        <v>0</v>
      </c>
      <c r="AD25" s="123">
        <f t="shared" si="23"/>
        <v>0</v>
      </c>
      <c r="AE25" s="123">
        <f t="shared" si="24"/>
        <v>0</v>
      </c>
      <c r="AF25" s="123">
        <f t="shared" si="25"/>
        <v>0</v>
      </c>
      <c r="AG25" s="48">
        <f t="shared" si="34"/>
        <v>0</v>
      </c>
      <c r="AH25" s="46">
        <f>COUNTIFS('D5'!$B$12:$B$4999,$B25,'D5'!$AG$12:$AG$4999,AH$8,'D5'!$AJ$12:$AJ$4999,"taip")</f>
        <v>0</v>
      </c>
      <c r="AI25" s="46">
        <f>COUNTIFS('D5'!$B$12:$B$4999,$B25,'D5'!$AG$12:$AG$4999,AI$8,'D5'!$AJ$12:$AJ$4999,"taip")</f>
        <v>0</v>
      </c>
      <c r="AJ25" s="46">
        <f>COUNTIFS('D5'!$B$12:$B$4999,$B25,'D5'!$AG$12:$AG$4999,AJ$8,'D5'!$AJ$12:$AJ$4999,"taip")</f>
        <v>0</v>
      </c>
      <c r="AK25" s="46">
        <f>COUNTIFS('D5'!$B$12:$B$4999,$B25,'D5'!$AG$12:$AG$4999,AK$8,'D5'!$AJ$12:$AJ$4999,"taip")</f>
        <v>0</v>
      </c>
      <c r="AL25" s="46">
        <f>COUNTIFS('D5'!$B$12:$B$4999,$B25,'D5'!$AG$12:$AG$4999,AL$8,'D5'!$AJ$12:$AJ$4999,"taip")</f>
        <v>0</v>
      </c>
      <c r="AM25" s="46">
        <f>COUNTIFS('D5'!$B$12:$B$4999,$B25,'D5'!$AG$12:$AG$4999,AM$8,'D5'!$AJ$12:$AJ$4999,"taip")</f>
        <v>0</v>
      </c>
      <c r="AN25" s="46">
        <f>COUNTIFS('D5'!$B$12:$B$4999,$B25,'D5'!$AG$12:$AG$4999,AN$8,'D5'!$AJ$12:$AJ$4999,"taip")</f>
        <v>0</v>
      </c>
      <c r="AO25" s="48">
        <f t="shared" si="35"/>
        <v>0</v>
      </c>
      <c r="AP25" s="46">
        <f>SUMIFS('D5'!$W$12:$W$4999,'D5'!$B$12:$B$4999,$B25,'D5'!$AG$12:$AG$4999,AP$8,'D5'!$AJ$12:$AJ$4999,"taip")</f>
        <v>0</v>
      </c>
      <c r="AQ25" s="46">
        <f>SUMIFS('D5'!$W$12:$W$4999,'D5'!$B$12:$B$4999,$B25,'D5'!$AG$12:$AG$4999,AQ$8,'D5'!$AJ$12:$AJ$4999,"taip")</f>
        <v>0</v>
      </c>
      <c r="AR25" s="46">
        <f>SUMIFS('D5'!$W$12:$W$4999,'D5'!$B$12:$B$4999,$B25,'D5'!$AG$12:$AG$4999,AR$8,'D5'!$AJ$12:$AJ$4999,"taip")</f>
        <v>0</v>
      </c>
      <c r="AS25" s="46">
        <f>SUMIFS('D5'!$W$12:$W$4999,'D5'!$B$12:$B$4999,$B25,'D5'!$AG$12:$AG$4999,AS$8,'D5'!$AJ$12:$AJ$4999,"taip")</f>
        <v>0</v>
      </c>
      <c r="AT25" s="46">
        <f>SUMIFS('D5'!$W$12:$W$4999,'D5'!$B$12:$B$4999,$B25,'D5'!$AG$12:$AG$4999,AT$8,'D5'!$AJ$12:$AJ$4999,"taip")</f>
        <v>0</v>
      </c>
      <c r="AU25" s="46">
        <f>SUMIFS('D5'!$W$12:$W$4999,'D5'!$B$12:$B$4999,$B25,'D5'!$AG$12:$AG$4999,AU$8,'D5'!$AJ$12:$AJ$4999,"taip")</f>
        <v>0</v>
      </c>
      <c r="AV25" s="46">
        <f>SUMIFS('D5'!$W$12:$W$4999,'D5'!$B$12:$B$4999,$B25,'D5'!$AG$12:$AG$4999,AV$8,'D5'!$AJ$12:$AJ$4999,"taip")</f>
        <v>0</v>
      </c>
      <c r="AW25" s="124">
        <f t="shared" si="27"/>
        <v>0</v>
      </c>
      <c r="AX25" s="123">
        <f t="shared" si="28"/>
        <v>0</v>
      </c>
      <c r="AY25" s="123">
        <f t="shared" si="4"/>
        <v>0</v>
      </c>
      <c r="AZ25" s="123">
        <f t="shared" si="5"/>
        <v>0</v>
      </c>
      <c r="BA25" s="123">
        <f t="shared" si="6"/>
        <v>0</v>
      </c>
      <c r="BB25" s="123">
        <f t="shared" si="7"/>
        <v>0</v>
      </c>
      <c r="BC25" s="123">
        <f t="shared" si="8"/>
        <v>0</v>
      </c>
      <c r="BD25" s="123">
        <f t="shared" si="9"/>
        <v>0</v>
      </c>
      <c r="BE25" s="48">
        <f t="shared" si="36"/>
        <v>0</v>
      </c>
      <c r="BF25" s="46">
        <f>COUNTIFS('D5'!$B$12:$B$4999,$B25,'D5'!$AH$12:$AH$4999,BF$8,'D5'!$AK$12:$AK$4999,"taip")</f>
        <v>0</v>
      </c>
      <c r="BG25" s="46">
        <f>COUNTIFS('D5'!$B$12:$B$4999,$B25,'D5'!$AH$12:$AH$4999,BG$8,'D5'!$AK$12:$AK$4999,"taip")</f>
        <v>0</v>
      </c>
      <c r="BH25" s="46">
        <f>COUNTIFS('D5'!$B$12:$B$4999,$B25,'D5'!$AH$12:$AH$4999,BH$8,'D5'!$AK$12:$AK$4999,"taip")</f>
        <v>0</v>
      </c>
      <c r="BI25" s="46">
        <f>COUNTIFS('D5'!$B$12:$B$4999,$B25,'D5'!$AH$12:$AH$4999,BI$8,'D5'!$AK$12:$AK$4999,"taip")</f>
        <v>0</v>
      </c>
      <c r="BJ25" s="46">
        <f>COUNTIFS('D5'!$B$12:$B$4999,$B25,'D5'!$AH$12:$AH$4999,BJ$8,'D5'!$AK$12:$AK$4999,"taip")</f>
        <v>0</v>
      </c>
      <c r="BK25" s="46">
        <f>COUNTIFS('D5'!$B$12:$B$4999,$B25,'D5'!$AH$12:$AH$4999,BK$8,'D5'!$AK$12:$AK$4999,"taip")</f>
        <v>0</v>
      </c>
      <c r="BL25" s="46">
        <f>COUNTIFS('D5'!$B$12:$B$4999,$B25,'D5'!$AH$12:$AH$4999,BL$8,'D5'!$AK$12:$AK$4999,"taip")</f>
        <v>0</v>
      </c>
      <c r="BM25" s="48">
        <f t="shared" si="37"/>
        <v>0</v>
      </c>
      <c r="BN25" s="46">
        <f>SUMIFS('D5'!$W$12:$W$4999,'D5'!$B$12:$B$4999,$B25,'D5'!$AH$12:$AH$4999,BN$8,'D5'!$AK$12:$AK$4999,"taip")</f>
        <v>0</v>
      </c>
      <c r="BO25" s="46">
        <f>SUMIFS('D5'!$W$12:$W$4999,'D5'!$B$12:$B$4999,$B25,'D5'!$AH$12:$AH$4999,BO$8,'D5'!$AK$12:$AK$4999,"taip")</f>
        <v>0</v>
      </c>
      <c r="BP25" s="46">
        <f>SUMIFS('D5'!$W$12:$W$4999,'D5'!$B$12:$B$4999,$B25,'D5'!$AH$12:$AH$4999,BP$8,'D5'!$AK$12:$AK$4999,"taip")</f>
        <v>0</v>
      </c>
      <c r="BQ25" s="46">
        <f>SUMIFS('D5'!$W$12:$W$4999,'D5'!$B$12:$B$4999,$B25,'D5'!$AH$12:$AH$4999,BQ$8,'D5'!$AK$12:$AK$4999,"taip")</f>
        <v>0</v>
      </c>
      <c r="BR25" s="46">
        <f>SUMIFS('D5'!$W$12:$W$4999,'D5'!$B$12:$B$4999,$B25,'D5'!$AH$12:$AH$4999,BR$8,'D5'!$AK$12:$AK$4999,"taip")</f>
        <v>0</v>
      </c>
      <c r="BS25" s="46">
        <f>SUMIFS('D5'!$W$12:$W$4999,'D5'!$B$12:$B$4999,$B25,'D5'!$AH$12:$AH$4999,BS$8,'D5'!$AK$12:$AK$4999,"taip")</f>
        <v>0</v>
      </c>
      <c r="BT25" s="46">
        <f>SUMIFS('D5'!$W$12:$W$4999,'D5'!$B$12:$B$4999,$B25,'D5'!$AH$12:$AH$4999,BT$8,'D5'!$AK$12:$AK$4999,"taip")</f>
        <v>0</v>
      </c>
      <c r="BU25" s="124">
        <f t="shared" si="30"/>
        <v>0</v>
      </c>
      <c r="BV25" s="123">
        <f t="shared" si="31"/>
        <v>0</v>
      </c>
      <c r="BW25" s="123">
        <f t="shared" si="11"/>
        <v>0</v>
      </c>
      <c r="BX25" s="123">
        <f t="shared" si="12"/>
        <v>0</v>
      </c>
      <c r="BY25" s="123">
        <f t="shared" si="13"/>
        <v>0</v>
      </c>
      <c r="BZ25" s="123">
        <f t="shared" si="14"/>
        <v>0</v>
      </c>
      <c r="CA25" s="123">
        <f t="shared" si="15"/>
        <v>0</v>
      </c>
      <c r="CB25" s="123">
        <f t="shared" si="16"/>
        <v>0</v>
      </c>
    </row>
    <row r="26" spans="2:80" x14ac:dyDescent="0.35">
      <c r="B26" s="27" t="str">
        <f>'VPS1'!A22</f>
        <v>-</v>
      </c>
      <c r="C26" s="28">
        <f>'VPS1'!B22</f>
        <v>0</v>
      </c>
      <c r="D26" s="28">
        <f>'VPS1'!C22</f>
        <v>0</v>
      </c>
      <c r="E26" s="27">
        <f>'VPS1'!D22</f>
        <v>0</v>
      </c>
      <c r="F26" s="27">
        <f>'VPS1'!E22</f>
        <v>0</v>
      </c>
      <c r="G26" s="27">
        <f>'VPS1'!G22</f>
        <v>0</v>
      </c>
      <c r="H26" s="75">
        <f>'VPS1'!F22</f>
        <v>0</v>
      </c>
      <c r="I26" s="48">
        <f t="shared" si="32"/>
        <v>0</v>
      </c>
      <c r="J26" s="46">
        <f>COUNTIFS('D5'!$B$12:$B$4999,$B26,'D5'!$AF$12:$AF$4999,J$8,'D5'!$AI$12:$AI$4999,"taip")</f>
        <v>0</v>
      </c>
      <c r="K26" s="46">
        <f>COUNTIFS('D5'!$B$12:$B$4999,$B26,'D5'!$AF$12:$AF$4999,K$8,'D5'!$AI$12:$AI$4999,"taip")</f>
        <v>0</v>
      </c>
      <c r="L26" s="46">
        <f>COUNTIFS('D5'!$B$12:$B$4999,$B26,'D5'!$AF$12:$AF$4999,L$8,'D5'!$AI$12:$AI$4999,"taip")</f>
        <v>0</v>
      </c>
      <c r="M26" s="46">
        <f>COUNTIFS('D5'!$B$12:$B$4999,$B26,'D5'!$AF$12:$AF$4999,M$8,'D5'!$AI$12:$AI$4999,"taip")</f>
        <v>0</v>
      </c>
      <c r="N26" s="46">
        <f>COUNTIFS('D5'!$B$12:$B$4999,$B26,'D5'!$AF$12:$AF$4999,N$8,'D5'!$AI$12:$AI$4999,"taip")</f>
        <v>0</v>
      </c>
      <c r="O26" s="46">
        <f>COUNTIFS('D5'!$B$12:$B$4999,$B26,'D5'!$AF$12:$AF$4999,O$8,'D5'!$AI$12:$AI$4999,"taip")</f>
        <v>0</v>
      </c>
      <c r="P26" s="46">
        <f>COUNTIFS('D5'!$B$12:$B$4999,$B26,'D5'!$AF$12:$AF$4999,P$8,'D5'!$AI$12:$AI$4999,"taip")</f>
        <v>0</v>
      </c>
      <c r="Q26" s="48">
        <f t="shared" si="33"/>
        <v>0</v>
      </c>
      <c r="R26" s="46">
        <f>SUMIFS('D5'!$W$12:$W$4999,'D5'!$B$12:$B$4999,$B26,'D5'!$AF$12:$AF$4999,R$8,'D5'!$AI$12:$AI$4999,"taip")</f>
        <v>0</v>
      </c>
      <c r="S26" s="46">
        <f>SUMIFS('D5'!$W$12:$W$4999,'D5'!$B$12:$B$4999,$B26,'D5'!$AF$12:$AF$4999,S$8,'D5'!$AI$12:$AI$4999,"taip")</f>
        <v>0</v>
      </c>
      <c r="T26" s="46">
        <f>SUMIFS('D5'!$W$12:$W$4999,'D5'!$B$12:$B$4999,$B26,'D5'!$AF$12:$AF$4999,T$8,'D5'!$AI$12:$AI$4999,"taip")</f>
        <v>0</v>
      </c>
      <c r="U26" s="46">
        <f>SUMIFS('D5'!$W$12:$W$4999,'D5'!$B$12:$B$4999,$B26,'D5'!$AF$12:$AF$4999,U$8,'D5'!$AI$12:$AI$4999,"taip")</f>
        <v>0</v>
      </c>
      <c r="V26" s="46">
        <f>SUMIFS('D5'!$W$12:$W$4999,'D5'!$B$12:$B$4999,$B26,'D5'!$AF$12:$AF$4999,V$8,'D5'!$AI$12:$AI$4999,"taip")</f>
        <v>0</v>
      </c>
      <c r="W26" s="46">
        <f>SUMIFS('D5'!$W$12:$W$4999,'D5'!$B$12:$B$4999,$B26,'D5'!$AF$12:$AF$4999,W$8,'D5'!$AI$12:$AI$4999,"taip")</f>
        <v>0</v>
      </c>
      <c r="X26" s="46">
        <f>SUMIFS('D5'!$W$12:$W$4999,'D5'!$B$12:$B$4999,$B26,'D5'!$AF$12:$AF$4999,X$8,'D5'!$AI$12:$AI$4999,"taip")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COUNTIFS('D5'!$B$12:$B$4999,$B26,'D5'!$AG$12:$AG$4999,AH$8,'D5'!$AJ$12:$AJ$4999,"taip")</f>
        <v>0</v>
      </c>
      <c r="AI26" s="46">
        <f>COUNTIFS('D5'!$B$12:$B$4999,$B26,'D5'!$AG$12:$AG$4999,AI$8,'D5'!$AJ$12:$AJ$4999,"taip")</f>
        <v>0</v>
      </c>
      <c r="AJ26" s="46">
        <f>COUNTIFS('D5'!$B$12:$B$4999,$B26,'D5'!$AG$12:$AG$4999,AJ$8,'D5'!$AJ$12:$AJ$4999,"taip")</f>
        <v>0</v>
      </c>
      <c r="AK26" s="46">
        <f>COUNTIFS('D5'!$B$12:$B$4999,$B26,'D5'!$AG$12:$AG$4999,AK$8,'D5'!$AJ$12:$AJ$4999,"taip")</f>
        <v>0</v>
      </c>
      <c r="AL26" s="46">
        <f>COUNTIFS('D5'!$B$12:$B$4999,$B26,'D5'!$AG$12:$AG$4999,AL$8,'D5'!$AJ$12:$AJ$4999,"taip")</f>
        <v>0</v>
      </c>
      <c r="AM26" s="46">
        <f>COUNTIFS('D5'!$B$12:$B$4999,$B26,'D5'!$AG$12:$AG$4999,AM$8,'D5'!$AJ$12:$AJ$4999,"taip")</f>
        <v>0</v>
      </c>
      <c r="AN26" s="46">
        <f>COUNTIFS('D5'!$B$12:$B$4999,$B26,'D5'!$AG$12:$AG$4999,AN$8,'D5'!$AJ$12:$AJ$4999,"taip")</f>
        <v>0</v>
      </c>
      <c r="AO26" s="48">
        <f t="shared" si="35"/>
        <v>0</v>
      </c>
      <c r="AP26" s="46">
        <f>SUMIFS('D5'!$W$12:$W$4999,'D5'!$B$12:$B$4999,$B26,'D5'!$AG$12:$AG$4999,AP$8,'D5'!$AJ$12:$AJ$4999,"taip")</f>
        <v>0</v>
      </c>
      <c r="AQ26" s="46">
        <f>SUMIFS('D5'!$W$12:$W$4999,'D5'!$B$12:$B$4999,$B26,'D5'!$AG$12:$AG$4999,AQ$8,'D5'!$AJ$12:$AJ$4999,"taip")</f>
        <v>0</v>
      </c>
      <c r="AR26" s="46">
        <f>SUMIFS('D5'!$W$12:$W$4999,'D5'!$B$12:$B$4999,$B26,'D5'!$AG$12:$AG$4999,AR$8,'D5'!$AJ$12:$AJ$4999,"taip")</f>
        <v>0</v>
      </c>
      <c r="AS26" s="46">
        <f>SUMIFS('D5'!$W$12:$W$4999,'D5'!$B$12:$B$4999,$B26,'D5'!$AG$12:$AG$4999,AS$8,'D5'!$AJ$12:$AJ$4999,"taip")</f>
        <v>0</v>
      </c>
      <c r="AT26" s="46">
        <f>SUMIFS('D5'!$W$12:$W$4999,'D5'!$B$12:$B$4999,$B26,'D5'!$AG$12:$AG$4999,AT$8,'D5'!$AJ$12:$AJ$4999,"taip")</f>
        <v>0</v>
      </c>
      <c r="AU26" s="46">
        <f>SUMIFS('D5'!$W$12:$W$4999,'D5'!$B$12:$B$4999,$B26,'D5'!$AG$12:$AG$4999,AU$8,'D5'!$AJ$12:$AJ$4999,"taip")</f>
        <v>0</v>
      </c>
      <c r="AV26" s="46">
        <f>SUMIFS('D5'!$W$12:$W$4999,'D5'!$B$12:$B$4999,$B26,'D5'!$AG$12:$AG$4999,AV$8,'D5'!$AJ$12:$AJ$4999,"taip")</f>
        <v>0</v>
      </c>
      <c r="AW26" s="124">
        <f t="shared" si="27"/>
        <v>0</v>
      </c>
      <c r="AX26" s="123">
        <f t="shared" si="28"/>
        <v>0</v>
      </c>
      <c r="AY26" s="123">
        <f t="shared" si="4"/>
        <v>0</v>
      </c>
      <c r="AZ26" s="123">
        <f t="shared" si="5"/>
        <v>0</v>
      </c>
      <c r="BA26" s="123">
        <f t="shared" si="6"/>
        <v>0</v>
      </c>
      <c r="BB26" s="123">
        <f t="shared" si="7"/>
        <v>0</v>
      </c>
      <c r="BC26" s="123">
        <f t="shared" si="8"/>
        <v>0</v>
      </c>
      <c r="BD26" s="123">
        <f t="shared" si="9"/>
        <v>0</v>
      </c>
      <c r="BE26" s="48">
        <f t="shared" si="36"/>
        <v>0</v>
      </c>
      <c r="BF26" s="46">
        <f>COUNTIFS('D5'!$B$12:$B$4999,$B26,'D5'!$AH$12:$AH$4999,BF$8,'D5'!$AK$12:$AK$4999,"taip")</f>
        <v>0</v>
      </c>
      <c r="BG26" s="46">
        <f>COUNTIFS('D5'!$B$12:$B$4999,$B26,'D5'!$AH$12:$AH$4999,BG$8,'D5'!$AK$12:$AK$4999,"taip")</f>
        <v>0</v>
      </c>
      <c r="BH26" s="46">
        <f>COUNTIFS('D5'!$B$12:$B$4999,$B26,'D5'!$AH$12:$AH$4999,BH$8,'D5'!$AK$12:$AK$4999,"taip")</f>
        <v>0</v>
      </c>
      <c r="BI26" s="46">
        <f>COUNTIFS('D5'!$B$12:$B$4999,$B26,'D5'!$AH$12:$AH$4999,BI$8,'D5'!$AK$12:$AK$4999,"taip")</f>
        <v>0</v>
      </c>
      <c r="BJ26" s="46">
        <f>COUNTIFS('D5'!$B$12:$B$4999,$B26,'D5'!$AH$12:$AH$4999,BJ$8,'D5'!$AK$12:$AK$4999,"taip")</f>
        <v>0</v>
      </c>
      <c r="BK26" s="46">
        <f>COUNTIFS('D5'!$B$12:$B$4999,$B26,'D5'!$AH$12:$AH$4999,BK$8,'D5'!$AK$12:$AK$4999,"taip")</f>
        <v>0</v>
      </c>
      <c r="BL26" s="46">
        <f>COUNTIFS('D5'!$B$12:$B$4999,$B26,'D5'!$AH$12:$AH$4999,BL$8,'D5'!$AK$12:$AK$4999,"taip")</f>
        <v>0</v>
      </c>
      <c r="BM26" s="48">
        <f t="shared" si="37"/>
        <v>0</v>
      </c>
      <c r="BN26" s="46">
        <f>SUMIFS('D5'!$W$12:$W$4999,'D5'!$B$12:$B$4999,$B26,'D5'!$AH$12:$AH$4999,BN$8,'D5'!$AK$12:$AK$4999,"taip")</f>
        <v>0</v>
      </c>
      <c r="BO26" s="46">
        <f>SUMIFS('D5'!$W$12:$W$4999,'D5'!$B$12:$B$4999,$B26,'D5'!$AH$12:$AH$4999,BO$8,'D5'!$AK$12:$AK$4999,"taip")</f>
        <v>0</v>
      </c>
      <c r="BP26" s="46">
        <f>SUMIFS('D5'!$W$12:$W$4999,'D5'!$B$12:$B$4999,$B26,'D5'!$AH$12:$AH$4999,BP$8,'D5'!$AK$12:$AK$4999,"taip")</f>
        <v>0</v>
      </c>
      <c r="BQ26" s="46">
        <f>SUMIFS('D5'!$W$12:$W$4999,'D5'!$B$12:$B$4999,$B26,'D5'!$AH$12:$AH$4999,BQ$8,'D5'!$AK$12:$AK$4999,"taip")</f>
        <v>0</v>
      </c>
      <c r="BR26" s="46">
        <f>SUMIFS('D5'!$W$12:$W$4999,'D5'!$B$12:$B$4999,$B26,'D5'!$AH$12:$AH$4999,BR$8,'D5'!$AK$12:$AK$4999,"taip")</f>
        <v>0</v>
      </c>
      <c r="BS26" s="46">
        <f>SUMIFS('D5'!$W$12:$W$4999,'D5'!$B$12:$B$4999,$B26,'D5'!$AH$12:$AH$4999,BS$8,'D5'!$AK$12:$AK$4999,"taip")</f>
        <v>0</v>
      </c>
      <c r="BT26" s="46">
        <f>SUMIFS('D5'!$W$12:$W$4999,'D5'!$B$12:$B$4999,$B26,'D5'!$AH$12:$AH$4999,BT$8,'D5'!$AK$12:$AK$4999,"taip")</f>
        <v>0</v>
      </c>
      <c r="BU26" s="124">
        <f t="shared" si="30"/>
        <v>0</v>
      </c>
      <c r="BV26" s="123">
        <f t="shared" si="31"/>
        <v>0</v>
      </c>
      <c r="BW26" s="123">
        <f t="shared" si="11"/>
        <v>0</v>
      </c>
      <c r="BX26" s="123">
        <f t="shared" si="12"/>
        <v>0</v>
      </c>
      <c r="BY26" s="123">
        <f t="shared" si="13"/>
        <v>0</v>
      </c>
      <c r="BZ26" s="123">
        <f t="shared" si="14"/>
        <v>0</v>
      </c>
      <c r="CA26" s="123">
        <f t="shared" si="15"/>
        <v>0</v>
      </c>
      <c r="CB26" s="123">
        <f t="shared" si="16"/>
        <v>0</v>
      </c>
    </row>
    <row r="27" spans="2:80" x14ac:dyDescent="0.35">
      <c r="B27" s="27" t="str">
        <f>'VPS1'!A23</f>
        <v>-</v>
      </c>
      <c r="C27" s="28">
        <f>'VPS1'!B23</f>
        <v>0</v>
      </c>
      <c r="D27" s="28">
        <f>'VPS1'!C23</f>
        <v>0</v>
      </c>
      <c r="E27" s="27">
        <f>'VPS1'!D23</f>
        <v>0</v>
      </c>
      <c r="F27" s="27">
        <f>'VPS1'!E23</f>
        <v>0</v>
      </c>
      <c r="G27" s="27">
        <f>'VPS1'!G23</f>
        <v>0</v>
      </c>
      <c r="H27" s="75">
        <f>'VPS1'!F23</f>
        <v>0</v>
      </c>
      <c r="I27" s="48">
        <f t="shared" si="32"/>
        <v>0</v>
      </c>
      <c r="J27" s="46">
        <f>COUNTIFS('D5'!$B$12:$B$4999,$B27,'D5'!$AF$12:$AF$4999,J$8,'D5'!$AI$12:$AI$4999,"taip")</f>
        <v>0</v>
      </c>
      <c r="K27" s="46">
        <f>COUNTIFS('D5'!$B$12:$B$4999,$B27,'D5'!$AF$12:$AF$4999,K$8,'D5'!$AI$12:$AI$4999,"taip")</f>
        <v>0</v>
      </c>
      <c r="L27" s="46">
        <f>COUNTIFS('D5'!$B$12:$B$4999,$B27,'D5'!$AF$12:$AF$4999,L$8,'D5'!$AI$12:$AI$4999,"taip")</f>
        <v>0</v>
      </c>
      <c r="M27" s="46">
        <f>COUNTIFS('D5'!$B$12:$B$4999,$B27,'D5'!$AF$12:$AF$4999,M$8,'D5'!$AI$12:$AI$4999,"taip")</f>
        <v>0</v>
      </c>
      <c r="N27" s="46">
        <f>COUNTIFS('D5'!$B$12:$B$4999,$B27,'D5'!$AF$12:$AF$4999,N$8,'D5'!$AI$12:$AI$4999,"taip")</f>
        <v>0</v>
      </c>
      <c r="O27" s="46">
        <f>COUNTIFS('D5'!$B$12:$B$4999,$B27,'D5'!$AF$12:$AF$4999,O$8,'D5'!$AI$12:$AI$4999,"taip")</f>
        <v>0</v>
      </c>
      <c r="P27" s="46">
        <f>COUNTIFS('D5'!$B$12:$B$4999,$B27,'D5'!$AF$12:$AF$4999,P$8,'D5'!$AI$12:$AI$4999,"taip")</f>
        <v>0</v>
      </c>
      <c r="Q27" s="48">
        <f t="shared" si="33"/>
        <v>0</v>
      </c>
      <c r="R27" s="46">
        <f>SUMIFS('D5'!$W$12:$W$4999,'D5'!$B$12:$B$4999,$B27,'D5'!$AF$12:$AF$4999,R$8,'D5'!$AI$12:$AI$4999,"taip")</f>
        <v>0</v>
      </c>
      <c r="S27" s="46">
        <f>SUMIFS('D5'!$W$12:$W$4999,'D5'!$B$12:$B$4999,$B27,'D5'!$AF$12:$AF$4999,S$8,'D5'!$AI$12:$AI$4999,"taip")</f>
        <v>0</v>
      </c>
      <c r="T27" s="46">
        <f>SUMIFS('D5'!$W$12:$W$4999,'D5'!$B$12:$B$4999,$B27,'D5'!$AF$12:$AF$4999,T$8,'D5'!$AI$12:$AI$4999,"taip")</f>
        <v>0</v>
      </c>
      <c r="U27" s="46">
        <f>SUMIFS('D5'!$W$12:$W$4999,'D5'!$B$12:$B$4999,$B27,'D5'!$AF$12:$AF$4999,U$8,'D5'!$AI$12:$AI$4999,"taip")</f>
        <v>0</v>
      </c>
      <c r="V27" s="46">
        <f>SUMIFS('D5'!$W$12:$W$4999,'D5'!$B$12:$B$4999,$B27,'D5'!$AF$12:$AF$4999,V$8,'D5'!$AI$12:$AI$4999,"taip")</f>
        <v>0</v>
      </c>
      <c r="W27" s="46">
        <f>SUMIFS('D5'!$W$12:$W$4999,'D5'!$B$12:$B$4999,$B27,'D5'!$AF$12:$AF$4999,W$8,'D5'!$AI$12:$AI$4999,"taip")</f>
        <v>0</v>
      </c>
      <c r="X27" s="46">
        <f>SUMIFS('D5'!$W$12:$W$4999,'D5'!$B$12:$B$4999,$B27,'D5'!$AF$12:$AF$4999,X$8,'D5'!$AI$12:$AI$4999,"taip")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COUNTIFS('D5'!$B$12:$B$4999,$B27,'D5'!$AG$12:$AG$4999,AH$8,'D5'!$AJ$12:$AJ$4999,"taip")</f>
        <v>0</v>
      </c>
      <c r="AI27" s="46">
        <f>COUNTIFS('D5'!$B$12:$B$4999,$B27,'D5'!$AG$12:$AG$4999,AI$8,'D5'!$AJ$12:$AJ$4999,"taip")</f>
        <v>0</v>
      </c>
      <c r="AJ27" s="46">
        <f>COUNTIFS('D5'!$B$12:$B$4999,$B27,'D5'!$AG$12:$AG$4999,AJ$8,'D5'!$AJ$12:$AJ$4999,"taip")</f>
        <v>0</v>
      </c>
      <c r="AK27" s="46">
        <f>COUNTIFS('D5'!$B$12:$B$4999,$B27,'D5'!$AG$12:$AG$4999,AK$8,'D5'!$AJ$12:$AJ$4999,"taip")</f>
        <v>0</v>
      </c>
      <c r="AL27" s="46">
        <f>COUNTIFS('D5'!$B$12:$B$4999,$B27,'D5'!$AG$12:$AG$4999,AL$8,'D5'!$AJ$12:$AJ$4999,"taip")</f>
        <v>0</v>
      </c>
      <c r="AM27" s="46">
        <f>COUNTIFS('D5'!$B$12:$B$4999,$B27,'D5'!$AG$12:$AG$4999,AM$8,'D5'!$AJ$12:$AJ$4999,"taip")</f>
        <v>0</v>
      </c>
      <c r="AN27" s="46">
        <f>COUNTIFS('D5'!$B$12:$B$4999,$B27,'D5'!$AG$12:$AG$4999,AN$8,'D5'!$AJ$12:$AJ$4999,"taip")</f>
        <v>0</v>
      </c>
      <c r="AO27" s="48">
        <f t="shared" si="35"/>
        <v>0</v>
      </c>
      <c r="AP27" s="46">
        <f>SUMIFS('D5'!$W$12:$W$4999,'D5'!$B$12:$B$4999,$B27,'D5'!$AG$12:$AG$4999,AP$8,'D5'!$AJ$12:$AJ$4999,"taip")</f>
        <v>0</v>
      </c>
      <c r="AQ27" s="46">
        <f>SUMIFS('D5'!$W$12:$W$4999,'D5'!$B$12:$B$4999,$B27,'D5'!$AG$12:$AG$4999,AQ$8,'D5'!$AJ$12:$AJ$4999,"taip")</f>
        <v>0</v>
      </c>
      <c r="AR27" s="46">
        <f>SUMIFS('D5'!$W$12:$W$4999,'D5'!$B$12:$B$4999,$B27,'D5'!$AG$12:$AG$4999,AR$8,'D5'!$AJ$12:$AJ$4999,"taip")</f>
        <v>0</v>
      </c>
      <c r="AS27" s="46">
        <f>SUMIFS('D5'!$W$12:$W$4999,'D5'!$B$12:$B$4999,$B27,'D5'!$AG$12:$AG$4999,AS$8,'D5'!$AJ$12:$AJ$4999,"taip")</f>
        <v>0</v>
      </c>
      <c r="AT27" s="46">
        <f>SUMIFS('D5'!$W$12:$W$4999,'D5'!$B$12:$B$4999,$B27,'D5'!$AG$12:$AG$4999,AT$8,'D5'!$AJ$12:$AJ$4999,"taip")</f>
        <v>0</v>
      </c>
      <c r="AU27" s="46">
        <f>SUMIFS('D5'!$W$12:$W$4999,'D5'!$B$12:$B$4999,$B27,'D5'!$AG$12:$AG$4999,AU$8,'D5'!$AJ$12:$AJ$4999,"taip")</f>
        <v>0</v>
      </c>
      <c r="AV27" s="46">
        <f>SUMIFS('D5'!$W$12:$W$4999,'D5'!$B$12:$B$4999,$B27,'D5'!$AG$12:$AG$4999,AV$8,'D5'!$AJ$12:$AJ$4999,"taip")</f>
        <v>0</v>
      </c>
      <c r="AW27" s="124">
        <f t="shared" si="27"/>
        <v>0</v>
      </c>
      <c r="AX27" s="123">
        <f t="shared" si="28"/>
        <v>0</v>
      </c>
      <c r="AY27" s="123">
        <f t="shared" si="4"/>
        <v>0</v>
      </c>
      <c r="AZ27" s="123">
        <f t="shared" si="5"/>
        <v>0</v>
      </c>
      <c r="BA27" s="123">
        <f t="shared" si="6"/>
        <v>0</v>
      </c>
      <c r="BB27" s="123">
        <f t="shared" si="7"/>
        <v>0</v>
      </c>
      <c r="BC27" s="123">
        <f t="shared" si="8"/>
        <v>0</v>
      </c>
      <c r="BD27" s="123">
        <f t="shared" si="9"/>
        <v>0</v>
      </c>
      <c r="BE27" s="48">
        <f t="shared" si="36"/>
        <v>0</v>
      </c>
      <c r="BF27" s="46">
        <f>COUNTIFS('D5'!$B$12:$B$4999,$B27,'D5'!$AH$12:$AH$4999,BF$8,'D5'!$AK$12:$AK$4999,"taip")</f>
        <v>0</v>
      </c>
      <c r="BG27" s="46">
        <f>COUNTIFS('D5'!$B$12:$B$4999,$B27,'D5'!$AH$12:$AH$4999,BG$8,'D5'!$AK$12:$AK$4999,"taip")</f>
        <v>0</v>
      </c>
      <c r="BH27" s="46">
        <f>COUNTIFS('D5'!$B$12:$B$4999,$B27,'D5'!$AH$12:$AH$4999,BH$8,'D5'!$AK$12:$AK$4999,"taip")</f>
        <v>0</v>
      </c>
      <c r="BI27" s="46">
        <f>COUNTIFS('D5'!$B$12:$B$4999,$B27,'D5'!$AH$12:$AH$4999,BI$8,'D5'!$AK$12:$AK$4999,"taip")</f>
        <v>0</v>
      </c>
      <c r="BJ27" s="46">
        <f>COUNTIFS('D5'!$B$12:$B$4999,$B27,'D5'!$AH$12:$AH$4999,BJ$8,'D5'!$AK$12:$AK$4999,"taip")</f>
        <v>0</v>
      </c>
      <c r="BK27" s="46">
        <f>COUNTIFS('D5'!$B$12:$B$4999,$B27,'D5'!$AH$12:$AH$4999,BK$8,'D5'!$AK$12:$AK$4999,"taip")</f>
        <v>0</v>
      </c>
      <c r="BL27" s="46">
        <f>COUNTIFS('D5'!$B$12:$B$4999,$B27,'D5'!$AH$12:$AH$4999,BL$8,'D5'!$AK$12:$AK$4999,"taip")</f>
        <v>0</v>
      </c>
      <c r="BM27" s="48">
        <f t="shared" si="37"/>
        <v>0</v>
      </c>
      <c r="BN27" s="46">
        <f>SUMIFS('D5'!$W$12:$W$4999,'D5'!$B$12:$B$4999,$B27,'D5'!$AH$12:$AH$4999,BN$8,'D5'!$AK$12:$AK$4999,"taip")</f>
        <v>0</v>
      </c>
      <c r="BO27" s="46">
        <f>SUMIFS('D5'!$W$12:$W$4999,'D5'!$B$12:$B$4999,$B27,'D5'!$AH$12:$AH$4999,BO$8,'D5'!$AK$12:$AK$4999,"taip")</f>
        <v>0</v>
      </c>
      <c r="BP27" s="46">
        <f>SUMIFS('D5'!$W$12:$W$4999,'D5'!$B$12:$B$4999,$B27,'D5'!$AH$12:$AH$4999,BP$8,'D5'!$AK$12:$AK$4999,"taip")</f>
        <v>0</v>
      </c>
      <c r="BQ27" s="46">
        <f>SUMIFS('D5'!$W$12:$W$4999,'D5'!$B$12:$B$4999,$B27,'D5'!$AH$12:$AH$4999,BQ$8,'D5'!$AK$12:$AK$4999,"taip")</f>
        <v>0</v>
      </c>
      <c r="BR27" s="46">
        <f>SUMIFS('D5'!$W$12:$W$4999,'D5'!$B$12:$B$4999,$B27,'D5'!$AH$12:$AH$4999,BR$8,'D5'!$AK$12:$AK$4999,"taip")</f>
        <v>0</v>
      </c>
      <c r="BS27" s="46">
        <f>SUMIFS('D5'!$W$12:$W$4999,'D5'!$B$12:$B$4999,$B27,'D5'!$AH$12:$AH$4999,BS$8,'D5'!$AK$12:$AK$4999,"taip")</f>
        <v>0</v>
      </c>
      <c r="BT27" s="46">
        <f>SUMIFS('D5'!$W$12:$W$4999,'D5'!$B$12:$B$4999,$B27,'D5'!$AH$12:$AH$4999,BT$8,'D5'!$AK$12:$AK$4999,"taip")</f>
        <v>0</v>
      </c>
      <c r="BU27" s="124">
        <f t="shared" si="30"/>
        <v>0</v>
      </c>
      <c r="BV27" s="123">
        <f t="shared" si="31"/>
        <v>0</v>
      </c>
      <c r="BW27" s="123">
        <f t="shared" si="11"/>
        <v>0</v>
      </c>
      <c r="BX27" s="123">
        <f t="shared" si="12"/>
        <v>0</v>
      </c>
      <c r="BY27" s="123">
        <f t="shared" si="13"/>
        <v>0</v>
      </c>
      <c r="BZ27" s="123">
        <f t="shared" si="14"/>
        <v>0</v>
      </c>
      <c r="CA27" s="123">
        <f t="shared" si="15"/>
        <v>0</v>
      </c>
      <c r="CB27" s="123">
        <f t="shared" si="16"/>
        <v>0</v>
      </c>
    </row>
    <row r="28" spans="2:80" x14ac:dyDescent="0.35">
      <c r="B28" s="27" t="str">
        <f>'VPS1'!A24</f>
        <v>-</v>
      </c>
      <c r="C28" s="28">
        <f>'VPS1'!B24</f>
        <v>0</v>
      </c>
      <c r="D28" s="28">
        <f>'VPS1'!C24</f>
        <v>0</v>
      </c>
      <c r="E28" s="27">
        <f>'VPS1'!D24</f>
        <v>0</v>
      </c>
      <c r="F28" s="27">
        <f>'VPS1'!E24</f>
        <v>0</v>
      </c>
      <c r="G28" s="27">
        <f>'VPS1'!G24</f>
        <v>0</v>
      </c>
      <c r="H28" s="75">
        <f>'VPS1'!F24</f>
        <v>0</v>
      </c>
      <c r="I28" s="48">
        <f t="shared" si="32"/>
        <v>0</v>
      </c>
      <c r="J28" s="46">
        <f>COUNTIFS('D5'!$B$12:$B$4999,$B28,'D5'!$AF$12:$AF$4999,J$8,'D5'!$AI$12:$AI$4999,"taip")</f>
        <v>0</v>
      </c>
      <c r="K28" s="46">
        <f>COUNTIFS('D5'!$B$12:$B$4999,$B28,'D5'!$AF$12:$AF$4999,K$8,'D5'!$AI$12:$AI$4999,"taip")</f>
        <v>0</v>
      </c>
      <c r="L28" s="46">
        <f>COUNTIFS('D5'!$B$12:$B$4999,$B28,'D5'!$AF$12:$AF$4999,L$8,'D5'!$AI$12:$AI$4999,"taip")</f>
        <v>0</v>
      </c>
      <c r="M28" s="46">
        <f>COUNTIFS('D5'!$B$12:$B$4999,$B28,'D5'!$AF$12:$AF$4999,M$8,'D5'!$AI$12:$AI$4999,"taip")</f>
        <v>0</v>
      </c>
      <c r="N28" s="46">
        <f>COUNTIFS('D5'!$B$12:$B$4999,$B28,'D5'!$AF$12:$AF$4999,N$8,'D5'!$AI$12:$AI$4999,"taip")</f>
        <v>0</v>
      </c>
      <c r="O28" s="46">
        <f>COUNTIFS('D5'!$B$12:$B$4999,$B28,'D5'!$AF$12:$AF$4999,O$8,'D5'!$AI$12:$AI$4999,"taip")</f>
        <v>0</v>
      </c>
      <c r="P28" s="46">
        <f>COUNTIFS('D5'!$B$12:$B$4999,$B28,'D5'!$AF$12:$AF$4999,P$8,'D5'!$AI$12:$AI$4999,"taip")</f>
        <v>0</v>
      </c>
      <c r="Q28" s="48">
        <f t="shared" si="33"/>
        <v>0</v>
      </c>
      <c r="R28" s="46">
        <f>SUMIFS('D5'!$W$12:$W$4999,'D5'!$B$12:$B$4999,$B28,'D5'!$AF$12:$AF$4999,R$8,'D5'!$AI$12:$AI$4999,"taip")</f>
        <v>0</v>
      </c>
      <c r="S28" s="46">
        <f>SUMIFS('D5'!$W$12:$W$4999,'D5'!$B$12:$B$4999,$B28,'D5'!$AF$12:$AF$4999,S$8,'D5'!$AI$12:$AI$4999,"taip")</f>
        <v>0</v>
      </c>
      <c r="T28" s="46">
        <f>SUMIFS('D5'!$W$12:$W$4999,'D5'!$B$12:$B$4999,$B28,'D5'!$AF$12:$AF$4999,T$8,'D5'!$AI$12:$AI$4999,"taip")</f>
        <v>0</v>
      </c>
      <c r="U28" s="46">
        <f>SUMIFS('D5'!$W$12:$W$4999,'D5'!$B$12:$B$4999,$B28,'D5'!$AF$12:$AF$4999,U$8,'D5'!$AI$12:$AI$4999,"taip")</f>
        <v>0</v>
      </c>
      <c r="V28" s="46">
        <f>SUMIFS('D5'!$W$12:$W$4999,'D5'!$B$12:$B$4999,$B28,'D5'!$AF$12:$AF$4999,V$8,'D5'!$AI$12:$AI$4999,"taip")</f>
        <v>0</v>
      </c>
      <c r="W28" s="46">
        <f>SUMIFS('D5'!$W$12:$W$4999,'D5'!$B$12:$B$4999,$B28,'D5'!$AF$12:$AF$4999,W$8,'D5'!$AI$12:$AI$4999,"taip")</f>
        <v>0</v>
      </c>
      <c r="X28" s="46">
        <f>SUMIFS('D5'!$W$12:$W$4999,'D5'!$B$12:$B$4999,$B28,'D5'!$AF$12:$AF$4999,X$8,'D5'!$AI$12:$AI$4999,"taip")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COUNTIFS('D5'!$B$12:$B$4999,$B28,'D5'!$AG$12:$AG$4999,AH$8,'D5'!$AJ$12:$AJ$4999,"taip")</f>
        <v>0</v>
      </c>
      <c r="AI28" s="46">
        <f>COUNTIFS('D5'!$B$12:$B$4999,$B28,'D5'!$AG$12:$AG$4999,AI$8,'D5'!$AJ$12:$AJ$4999,"taip")</f>
        <v>0</v>
      </c>
      <c r="AJ28" s="46">
        <f>COUNTIFS('D5'!$B$12:$B$4999,$B28,'D5'!$AG$12:$AG$4999,AJ$8,'D5'!$AJ$12:$AJ$4999,"taip")</f>
        <v>0</v>
      </c>
      <c r="AK28" s="46">
        <f>COUNTIFS('D5'!$B$12:$B$4999,$B28,'D5'!$AG$12:$AG$4999,AK$8,'D5'!$AJ$12:$AJ$4999,"taip")</f>
        <v>0</v>
      </c>
      <c r="AL28" s="46">
        <f>COUNTIFS('D5'!$B$12:$B$4999,$B28,'D5'!$AG$12:$AG$4999,AL$8,'D5'!$AJ$12:$AJ$4999,"taip")</f>
        <v>0</v>
      </c>
      <c r="AM28" s="46">
        <f>COUNTIFS('D5'!$B$12:$B$4999,$B28,'D5'!$AG$12:$AG$4999,AM$8,'D5'!$AJ$12:$AJ$4999,"taip")</f>
        <v>0</v>
      </c>
      <c r="AN28" s="46">
        <f>COUNTIFS('D5'!$B$12:$B$4999,$B28,'D5'!$AG$12:$AG$4999,AN$8,'D5'!$AJ$12:$AJ$4999,"taip")</f>
        <v>0</v>
      </c>
      <c r="AO28" s="48">
        <f t="shared" si="35"/>
        <v>0</v>
      </c>
      <c r="AP28" s="46">
        <f>SUMIFS('D5'!$W$12:$W$4999,'D5'!$B$12:$B$4999,$B28,'D5'!$AG$12:$AG$4999,AP$8,'D5'!$AJ$12:$AJ$4999,"taip")</f>
        <v>0</v>
      </c>
      <c r="AQ28" s="46">
        <f>SUMIFS('D5'!$W$12:$W$4999,'D5'!$B$12:$B$4999,$B28,'D5'!$AG$12:$AG$4999,AQ$8,'D5'!$AJ$12:$AJ$4999,"taip")</f>
        <v>0</v>
      </c>
      <c r="AR28" s="46">
        <f>SUMIFS('D5'!$W$12:$W$4999,'D5'!$B$12:$B$4999,$B28,'D5'!$AG$12:$AG$4999,AR$8,'D5'!$AJ$12:$AJ$4999,"taip")</f>
        <v>0</v>
      </c>
      <c r="AS28" s="46">
        <f>SUMIFS('D5'!$W$12:$W$4999,'D5'!$B$12:$B$4999,$B28,'D5'!$AG$12:$AG$4999,AS$8,'D5'!$AJ$12:$AJ$4999,"taip")</f>
        <v>0</v>
      </c>
      <c r="AT28" s="46">
        <f>SUMIFS('D5'!$W$12:$W$4999,'D5'!$B$12:$B$4999,$B28,'D5'!$AG$12:$AG$4999,AT$8,'D5'!$AJ$12:$AJ$4999,"taip")</f>
        <v>0</v>
      </c>
      <c r="AU28" s="46">
        <f>SUMIFS('D5'!$W$12:$W$4999,'D5'!$B$12:$B$4999,$B28,'D5'!$AG$12:$AG$4999,AU$8,'D5'!$AJ$12:$AJ$4999,"taip")</f>
        <v>0</v>
      </c>
      <c r="AV28" s="46">
        <f>SUMIFS('D5'!$W$12:$W$4999,'D5'!$B$12:$B$4999,$B28,'D5'!$AG$12:$AG$4999,AV$8,'D5'!$AJ$12:$AJ$4999,"taip")</f>
        <v>0</v>
      </c>
      <c r="AW28" s="124">
        <f t="shared" si="27"/>
        <v>0</v>
      </c>
      <c r="AX28" s="123">
        <f t="shared" si="28"/>
        <v>0</v>
      </c>
      <c r="AY28" s="123">
        <f t="shared" si="4"/>
        <v>0</v>
      </c>
      <c r="AZ28" s="123">
        <f t="shared" si="5"/>
        <v>0</v>
      </c>
      <c r="BA28" s="123">
        <f t="shared" si="6"/>
        <v>0</v>
      </c>
      <c r="BB28" s="123">
        <f t="shared" si="7"/>
        <v>0</v>
      </c>
      <c r="BC28" s="123">
        <f t="shared" si="8"/>
        <v>0</v>
      </c>
      <c r="BD28" s="123">
        <f t="shared" si="9"/>
        <v>0</v>
      </c>
      <c r="BE28" s="48">
        <f t="shared" si="36"/>
        <v>0</v>
      </c>
      <c r="BF28" s="46">
        <f>COUNTIFS('D5'!$B$12:$B$4999,$B28,'D5'!$AH$12:$AH$4999,BF$8,'D5'!$AK$12:$AK$4999,"taip")</f>
        <v>0</v>
      </c>
      <c r="BG28" s="46">
        <f>COUNTIFS('D5'!$B$12:$B$4999,$B28,'D5'!$AH$12:$AH$4999,BG$8,'D5'!$AK$12:$AK$4999,"taip")</f>
        <v>0</v>
      </c>
      <c r="BH28" s="46">
        <f>COUNTIFS('D5'!$B$12:$B$4999,$B28,'D5'!$AH$12:$AH$4999,BH$8,'D5'!$AK$12:$AK$4999,"taip")</f>
        <v>0</v>
      </c>
      <c r="BI28" s="46">
        <f>COUNTIFS('D5'!$B$12:$B$4999,$B28,'D5'!$AH$12:$AH$4999,BI$8,'D5'!$AK$12:$AK$4999,"taip")</f>
        <v>0</v>
      </c>
      <c r="BJ28" s="46">
        <f>COUNTIFS('D5'!$B$12:$B$4999,$B28,'D5'!$AH$12:$AH$4999,BJ$8,'D5'!$AK$12:$AK$4999,"taip")</f>
        <v>0</v>
      </c>
      <c r="BK28" s="46">
        <f>COUNTIFS('D5'!$B$12:$B$4999,$B28,'D5'!$AH$12:$AH$4999,BK$8,'D5'!$AK$12:$AK$4999,"taip")</f>
        <v>0</v>
      </c>
      <c r="BL28" s="46">
        <f>COUNTIFS('D5'!$B$12:$B$4999,$B28,'D5'!$AH$12:$AH$4999,BL$8,'D5'!$AK$12:$AK$4999,"taip")</f>
        <v>0</v>
      </c>
      <c r="BM28" s="48">
        <f t="shared" si="37"/>
        <v>0</v>
      </c>
      <c r="BN28" s="46">
        <f>SUMIFS('D5'!$W$12:$W$4999,'D5'!$B$12:$B$4999,$B28,'D5'!$AH$12:$AH$4999,BN$8,'D5'!$AK$12:$AK$4999,"taip")</f>
        <v>0</v>
      </c>
      <c r="BO28" s="46">
        <f>SUMIFS('D5'!$W$12:$W$4999,'D5'!$B$12:$B$4999,$B28,'D5'!$AH$12:$AH$4999,BO$8,'D5'!$AK$12:$AK$4999,"taip")</f>
        <v>0</v>
      </c>
      <c r="BP28" s="46">
        <f>SUMIFS('D5'!$W$12:$W$4999,'D5'!$B$12:$B$4999,$B28,'D5'!$AH$12:$AH$4999,BP$8,'D5'!$AK$12:$AK$4999,"taip")</f>
        <v>0</v>
      </c>
      <c r="BQ28" s="46">
        <f>SUMIFS('D5'!$W$12:$W$4999,'D5'!$B$12:$B$4999,$B28,'D5'!$AH$12:$AH$4999,BQ$8,'D5'!$AK$12:$AK$4999,"taip")</f>
        <v>0</v>
      </c>
      <c r="BR28" s="46">
        <f>SUMIFS('D5'!$W$12:$W$4999,'D5'!$B$12:$B$4999,$B28,'D5'!$AH$12:$AH$4999,BR$8,'D5'!$AK$12:$AK$4999,"taip")</f>
        <v>0</v>
      </c>
      <c r="BS28" s="46">
        <f>SUMIFS('D5'!$W$12:$W$4999,'D5'!$B$12:$B$4999,$B28,'D5'!$AH$12:$AH$4999,BS$8,'D5'!$AK$12:$AK$4999,"taip")</f>
        <v>0</v>
      </c>
      <c r="BT28" s="46">
        <f>SUMIFS('D5'!$W$12:$W$4999,'D5'!$B$12:$B$4999,$B28,'D5'!$AH$12:$AH$4999,BT$8,'D5'!$AK$12:$AK$4999,"taip")</f>
        <v>0</v>
      </c>
      <c r="BU28" s="124">
        <f t="shared" si="30"/>
        <v>0</v>
      </c>
      <c r="BV28" s="123">
        <f t="shared" si="31"/>
        <v>0</v>
      </c>
      <c r="BW28" s="123">
        <f t="shared" si="11"/>
        <v>0</v>
      </c>
      <c r="BX28" s="123">
        <f t="shared" si="12"/>
        <v>0</v>
      </c>
      <c r="BY28" s="123">
        <f t="shared" si="13"/>
        <v>0</v>
      </c>
      <c r="BZ28" s="123">
        <f t="shared" si="14"/>
        <v>0</v>
      </c>
      <c r="CA28" s="123">
        <f t="shared" si="15"/>
        <v>0</v>
      </c>
      <c r="CB28" s="123">
        <f t="shared" si="16"/>
        <v>0</v>
      </c>
    </row>
    <row r="29" spans="2:80" x14ac:dyDescent="0.35">
      <c r="B29" s="27" t="str">
        <f>'VPS1'!A25</f>
        <v>-</v>
      </c>
      <c r="C29" s="28">
        <f>'VPS1'!B25</f>
        <v>0</v>
      </c>
      <c r="D29" s="28">
        <f>'VPS1'!C25</f>
        <v>0</v>
      </c>
      <c r="E29" s="27">
        <f>'VPS1'!D25</f>
        <v>0</v>
      </c>
      <c r="F29" s="27">
        <f>'VPS1'!E25</f>
        <v>0</v>
      </c>
      <c r="G29" s="27">
        <f>'VPS1'!G25</f>
        <v>0</v>
      </c>
      <c r="H29" s="75">
        <f>'VPS1'!F25</f>
        <v>0</v>
      </c>
      <c r="I29" s="48">
        <f t="shared" si="32"/>
        <v>0</v>
      </c>
      <c r="J29" s="46">
        <f>COUNTIFS('D5'!$B$12:$B$4999,$B29,'D5'!$AF$12:$AF$4999,J$8,'D5'!$AI$12:$AI$4999,"taip")</f>
        <v>0</v>
      </c>
      <c r="K29" s="46">
        <f>COUNTIFS('D5'!$B$12:$B$4999,$B29,'D5'!$AF$12:$AF$4999,K$8,'D5'!$AI$12:$AI$4999,"taip")</f>
        <v>0</v>
      </c>
      <c r="L29" s="46">
        <f>COUNTIFS('D5'!$B$12:$B$4999,$B29,'D5'!$AF$12:$AF$4999,L$8,'D5'!$AI$12:$AI$4999,"taip")</f>
        <v>0</v>
      </c>
      <c r="M29" s="46">
        <f>COUNTIFS('D5'!$B$12:$B$4999,$B29,'D5'!$AF$12:$AF$4999,M$8,'D5'!$AI$12:$AI$4999,"taip")</f>
        <v>0</v>
      </c>
      <c r="N29" s="46">
        <f>COUNTIFS('D5'!$B$12:$B$4999,$B29,'D5'!$AF$12:$AF$4999,N$8,'D5'!$AI$12:$AI$4999,"taip")</f>
        <v>0</v>
      </c>
      <c r="O29" s="46">
        <f>COUNTIFS('D5'!$B$12:$B$4999,$B29,'D5'!$AF$12:$AF$4999,O$8,'D5'!$AI$12:$AI$4999,"taip")</f>
        <v>0</v>
      </c>
      <c r="P29" s="46">
        <f>COUNTIFS('D5'!$B$12:$B$4999,$B29,'D5'!$AF$12:$AF$4999,P$8,'D5'!$AI$12:$AI$4999,"taip")</f>
        <v>0</v>
      </c>
      <c r="Q29" s="48">
        <f t="shared" si="33"/>
        <v>0</v>
      </c>
      <c r="R29" s="46">
        <f>SUMIFS('D5'!$W$12:$W$4999,'D5'!$B$12:$B$4999,$B29,'D5'!$AF$12:$AF$4999,R$8,'D5'!$AI$12:$AI$4999,"taip")</f>
        <v>0</v>
      </c>
      <c r="S29" s="46">
        <f>SUMIFS('D5'!$W$12:$W$4999,'D5'!$B$12:$B$4999,$B29,'D5'!$AF$12:$AF$4999,S$8,'D5'!$AI$12:$AI$4999,"taip")</f>
        <v>0</v>
      </c>
      <c r="T29" s="46">
        <f>SUMIFS('D5'!$W$12:$W$4999,'D5'!$B$12:$B$4999,$B29,'D5'!$AF$12:$AF$4999,T$8,'D5'!$AI$12:$AI$4999,"taip")</f>
        <v>0</v>
      </c>
      <c r="U29" s="46">
        <f>SUMIFS('D5'!$W$12:$W$4999,'D5'!$B$12:$B$4999,$B29,'D5'!$AF$12:$AF$4999,U$8,'D5'!$AI$12:$AI$4999,"taip")</f>
        <v>0</v>
      </c>
      <c r="V29" s="46">
        <f>SUMIFS('D5'!$W$12:$W$4999,'D5'!$B$12:$B$4999,$B29,'D5'!$AF$12:$AF$4999,V$8,'D5'!$AI$12:$AI$4999,"taip")</f>
        <v>0</v>
      </c>
      <c r="W29" s="46">
        <f>SUMIFS('D5'!$W$12:$W$4999,'D5'!$B$12:$B$4999,$B29,'D5'!$AF$12:$AF$4999,W$8,'D5'!$AI$12:$AI$4999,"taip")</f>
        <v>0</v>
      </c>
      <c r="X29" s="46">
        <f>SUMIFS('D5'!$W$12:$W$4999,'D5'!$B$12:$B$4999,$B29,'D5'!$AF$12:$AF$4999,X$8,'D5'!$AI$12:$AI$4999,"taip")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COUNTIFS('D5'!$B$12:$B$4999,$B29,'D5'!$AG$12:$AG$4999,AH$8,'D5'!$AJ$12:$AJ$4999,"taip")</f>
        <v>0</v>
      </c>
      <c r="AI29" s="46">
        <f>COUNTIFS('D5'!$B$12:$B$4999,$B29,'D5'!$AG$12:$AG$4999,AI$8,'D5'!$AJ$12:$AJ$4999,"taip")</f>
        <v>0</v>
      </c>
      <c r="AJ29" s="46">
        <f>COUNTIFS('D5'!$B$12:$B$4999,$B29,'D5'!$AG$12:$AG$4999,AJ$8,'D5'!$AJ$12:$AJ$4999,"taip")</f>
        <v>0</v>
      </c>
      <c r="AK29" s="46">
        <f>COUNTIFS('D5'!$B$12:$B$4999,$B29,'D5'!$AG$12:$AG$4999,AK$8,'D5'!$AJ$12:$AJ$4999,"taip")</f>
        <v>0</v>
      </c>
      <c r="AL29" s="46">
        <f>COUNTIFS('D5'!$B$12:$B$4999,$B29,'D5'!$AG$12:$AG$4999,AL$8,'D5'!$AJ$12:$AJ$4999,"taip")</f>
        <v>0</v>
      </c>
      <c r="AM29" s="46">
        <f>COUNTIFS('D5'!$B$12:$B$4999,$B29,'D5'!$AG$12:$AG$4999,AM$8,'D5'!$AJ$12:$AJ$4999,"taip")</f>
        <v>0</v>
      </c>
      <c r="AN29" s="46">
        <f>COUNTIFS('D5'!$B$12:$B$4999,$B29,'D5'!$AG$12:$AG$4999,AN$8,'D5'!$AJ$12:$AJ$4999,"taip")</f>
        <v>0</v>
      </c>
      <c r="AO29" s="48">
        <f t="shared" si="35"/>
        <v>0</v>
      </c>
      <c r="AP29" s="46">
        <f>SUMIFS('D5'!$W$12:$W$4999,'D5'!$B$12:$B$4999,$B29,'D5'!$AG$12:$AG$4999,AP$8,'D5'!$AJ$12:$AJ$4999,"taip")</f>
        <v>0</v>
      </c>
      <c r="AQ29" s="46">
        <f>SUMIFS('D5'!$W$12:$W$4999,'D5'!$B$12:$B$4999,$B29,'D5'!$AG$12:$AG$4999,AQ$8,'D5'!$AJ$12:$AJ$4999,"taip")</f>
        <v>0</v>
      </c>
      <c r="AR29" s="46">
        <f>SUMIFS('D5'!$W$12:$W$4999,'D5'!$B$12:$B$4999,$B29,'D5'!$AG$12:$AG$4999,AR$8,'D5'!$AJ$12:$AJ$4999,"taip")</f>
        <v>0</v>
      </c>
      <c r="AS29" s="46">
        <f>SUMIFS('D5'!$W$12:$W$4999,'D5'!$B$12:$B$4999,$B29,'D5'!$AG$12:$AG$4999,AS$8,'D5'!$AJ$12:$AJ$4999,"taip")</f>
        <v>0</v>
      </c>
      <c r="AT29" s="46">
        <f>SUMIFS('D5'!$W$12:$W$4999,'D5'!$B$12:$B$4999,$B29,'D5'!$AG$12:$AG$4999,AT$8,'D5'!$AJ$12:$AJ$4999,"taip")</f>
        <v>0</v>
      </c>
      <c r="AU29" s="46">
        <f>SUMIFS('D5'!$W$12:$W$4999,'D5'!$B$12:$B$4999,$B29,'D5'!$AG$12:$AG$4999,AU$8,'D5'!$AJ$12:$AJ$4999,"taip")</f>
        <v>0</v>
      </c>
      <c r="AV29" s="46">
        <f>SUMIFS('D5'!$W$12:$W$4999,'D5'!$B$12:$B$4999,$B29,'D5'!$AG$12:$AG$4999,AV$8,'D5'!$AJ$12:$AJ$4999,"taip")</f>
        <v>0</v>
      </c>
      <c r="AW29" s="124">
        <f t="shared" si="27"/>
        <v>0</v>
      </c>
      <c r="AX29" s="123">
        <f t="shared" si="28"/>
        <v>0</v>
      </c>
      <c r="AY29" s="123">
        <f t="shared" si="4"/>
        <v>0</v>
      </c>
      <c r="AZ29" s="123">
        <f t="shared" si="5"/>
        <v>0</v>
      </c>
      <c r="BA29" s="123">
        <f t="shared" si="6"/>
        <v>0</v>
      </c>
      <c r="BB29" s="123">
        <f t="shared" si="7"/>
        <v>0</v>
      </c>
      <c r="BC29" s="123">
        <f t="shared" si="8"/>
        <v>0</v>
      </c>
      <c r="BD29" s="123">
        <f t="shared" si="9"/>
        <v>0</v>
      </c>
      <c r="BE29" s="48">
        <f t="shared" si="36"/>
        <v>0</v>
      </c>
      <c r="BF29" s="46">
        <f>COUNTIFS('D5'!$B$12:$B$4999,$B29,'D5'!$AH$12:$AH$4999,BF$8,'D5'!$AK$12:$AK$4999,"taip")</f>
        <v>0</v>
      </c>
      <c r="BG29" s="46">
        <f>COUNTIFS('D5'!$B$12:$B$4999,$B29,'D5'!$AH$12:$AH$4999,BG$8,'D5'!$AK$12:$AK$4999,"taip")</f>
        <v>0</v>
      </c>
      <c r="BH29" s="46">
        <f>COUNTIFS('D5'!$B$12:$B$4999,$B29,'D5'!$AH$12:$AH$4999,BH$8,'D5'!$AK$12:$AK$4999,"taip")</f>
        <v>0</v>
      </c>
      <c r="BI29" s="46">
        <f>COUNTIFS('D5'!$B$12:$B$4999,$B29,'D5'!$AH$12:$AH$4999,BI$8,'D5'!$AK$12:$AK$4999,"taip")</f>
        <v>0</v>
      </c>
      <c r="BJ29" s="46">
        <f>COUNTIFS('D5'!$B$12:$B$4999,$B29,'D5'!$AH$12:$AH$4999,BJ$8,'D5'!$AK$12:$AK$4999,"taip")</f>
        <v>0</v>
      </c>
      <c r="BK29" s="46">
        <f>COUNTIFS('D5'!$B$12:$B$4999,$B29,'D5'!$AH$12:$AH$4999,BK$8,'D5'!$AK$12:$AK$4999,"taip")</f>
        <v>0</v>
      </c>
      <c r="BL29" s="46">
        <f>COUNTIFS('D5'!$B$12:$B$4999,$B29,'D5'!$AH$12:$AH$4999,BL$8,'D5'!$AK$12:$AK$4999,"taip")</f>
        <v>0</v>
      </c>
      <c r="BM29" s="48">
        <f t="shared" si="37"/>
        <v>0</v>
      </c>
      <c r="BN29" s="46">
        <f>SUMIFS('D5'!$W$12:$W$4999,'D5'!$B$12:$B$4999,$B29,'D5'!$AH$12:$AH$4999,BN$8,'D5'!$AK$12:$AK$4999,"taip")</f>
        <v>0</v>
      </c>
      <c r="BO29" s="46">
        <f>SUMIFS('D5'!$W$12:$W$4999,'D5'!$B$12:$B$4999,$B29,'D5'!$AH$12:$AH$4999,BO$8,'D5'!$AK$12:$AK$4999,"taip")</f>
        <v>0</v>
      </c>
      <c r="BP29" s="46">
        <f>SUMIFS('D5'!$W$12:$W$4999,'D5'!$B$12:$B$4999,$B29,'D5'!$AH$12:$AH$4999,BP$8,'D5'!$AK$12:$AK$4999,"taip")</f>
        <v>0</v>
      </c>
      <c r="BQ29" s="46">
        <f>SUMIFS('D5'!$W$12:$W$4999,'D5'!$B$12:$B$4999,$B29,'D5'!$AH$12:$AH$4999,BQ$8,'D5'!$AK$12:$AK$4999,"taip")</f>
        <v>0</v>
      </c>
      <c r="BR29" s="46">
        <f>SUMIFS('D5'!$W$12:$W$4999,'D5'!$B$12:$B$4999,$B29,'D5'!$AH$12:$AH$4999,BR$8,'D5'!$AK$12:$AK$4999,"taip")</f>
        <v>0</v>
      </c>
      <c r="BS29" s="46">
        <f>SUMIFS('D5'!$W$12:$W$4999,'D5'!$B$12:$B$4999,$B29,'D5'!$AH$12:$AH$4999,BS$8,'D5'!$AK$12:$AK$4999,"taip")</f>
        <v>0</v>
      </c>
      <c r="BT29" s="46">
        <f>SUMIFS('D5'!$W$12:$W$4999,'D5'!$B$12:$B$4999,$B29,'D5'!$AH$12:$AH$4999,BT$8,'D5'!$AK$12:$AK$4999,"taip")</f>
        <v>0</v>
      </c>
      <c r="BU29" s="124">
        <f t="shared" si="30"/>
        <v>0</v>
      </c>
      <c r="BV29" s="123">
        <f t="shared" si="31"/>
        <v>0</v>
      </c>
      <c r="BW29" s="123">
        <f t="shared" si="11"/>
        <v>0</v>
      </c>
      <c r="BX29" s="123">
        <f t="shared" si="12"/>
        <v>0</v>
      </c>
      <c r="BY29" s="123">
        <f t="shared" si="13"/>
        <v>0</v>
      </c>
      <c r="BZ29" s="123">
        <f t="shared" si="14"/>
        <v>0</v>
      </c>
      <c r="CA29" s="123">
        <f t="shared" si="15"/>
        <v>0</v>
      </c>
      <c r="CB29" s="123">
        <f t="shared" si="16"/>
        <v>0</v>
      </c>
    </row>
    <row r="30" spans="2:80" x14ac:dyDescent="0.35">
      <c r="B30" s="27" t="str">
        <f>'VPS1'!A26</f>
        <v>-</v>
      </c>
      <c r="C30" s="28">
        <f>'VPS1'!B26</f>
        <v>0</v>
      </c>
      <c r="D30" s="28">
        <f>'VPS1'!C26</f>
        <v>0</v>
      </c>
      <c r="E30" s="27">
        <f>'VPS1'!D26</f>
        <v>0</v>
      </c>
      <c r="F30" s="27">
        <f>'VPS1'!E26</f>
        <v>0</v>
      </c>
      <c r="G30" s="27">
        <f>'VPS1'!G26</f>
        <v>0</v>
      </c>
      <c r="H30" s="75">
        <f>'VPS1'!F26</f>
        <v>0</v>
      </c>
      <c r="I30" s="48">
        <f t="shared" si="32"/>
        <v>0</v>
      </c>
      <c r="J30" s="46">
        <f>COUNTIFS('D5'!$B$12:$B$4999,$B30,'D5'!$AF$12:$AF$4999,J$8,'D5'!$AI$12:$AI$4999,"taip")</f>
        <v>0</v>
      </c>
      <c r="K30" s="46">
        <f>COUNTIFS('D5'!$B$12:$B$4999,$B30,'D5'!$AF$12:$AF$4999,K$8,'D5'!$AI$12:$AI$4999,"taip")</f>
        <v>0</v>
      </c>
      <c r="L30" s="46">
        <f>COUNTIFS('D5'!$B$12:$B$4999,$B30,'D5'!$AF$12:$AF$4999,L$8,'D5'!$AI$12:$AI$4999,"taip")</f>
        <v>0</v>
      </c>
      <c r="M30" s="46">
        <f>COUNTIFS('D5'!$B$12:$B$4999,$B30,'D5'!$AF$12:$AF$4999,M$8,'D5'!$AI$12:$AI$4999,"taip")</f>
        <v>0</v>
      </c>
      <c r="N30" s="46">
        <f>COUNTIFS('D5'!$B$12:$B$4999,$B30,'D5'!$AF$12:$AF$4999,N$8,'D5'!$AI$12:$AI$4999,"taip")</f>
        <v>0</v>
      </c>
      <c r="O30" s="46">
        <f>COUNTIFS('D5'!$B$12:$B$4999,$B30,'D5'!$AF$12:$AF$4999,O$8,'D5'!$AI$12:$AI$4999,"taip")</f>
        <v>0</v>
      </c>
      <c r="P30" s="46">
        <f>COUNTIFS('D5'!$B$12:$B$4999,$B30,'D5'!$AF$12:$AF$4999,P$8,'D5'!$AI$12:$AI$4999,"taip")</f>
        <v>0</v>
      </c>
      <c r="Q30" s="48">
        <f t="shared" si="33"/>
        <v>0</v>
      </c>
      <c r="R30" s="46">
        <f>SUMIFS('D5'!$W$12:$W$4999,'D5'!$B$12:$B$4999,$B30,'D5'!$AF$12:$AF$4999,R$8,'D5'!$AI$12:$AI$4999,"taip")</f>
        <v>0</v>
      </c>
      <c r="S30" s="46">
        <f>SUMIFS('D5'!$W$12:$W$4999,'D5'!$B$12:$B$4999,$B30,'D5'!$AF$12:$AF$4999,S$8,'D5'!$AI$12:$AI$4999,"taip")</f>
        <v>0</v>
      </c>
      <c r="T30" s="46">
        <f>SUMIFS('D5'!$W$12:$W$4999,'D5'!$B$12:$B$4999,$B30,'D5'!$AF$12:$AF$4999,T$8,'D5'!$AI$12:$AI$4999,"taip")</f>
        <v>0</v>
      </c>
      <c r="U30" s="46">
        <f>SUMIFS('D5'!$W$12:$W$4999,'D5'!$B$12:$B$4999,$B30,'D5'!$AF$12:$AF$4999,U$8,'D5'!$AI$12:$AI$4999,"taip")</f>
        <v>0</v>
      </c>
      <c r="V30" s="46">
        <f>SUMIFS('D5'!$W$12:$W$4999,'D5'!$B$12:$B$4999,$B30,'D5'!$AF$12:$AF$4999,V$8,'D5'!$AI$12:$AI$4999,"taip")</f>
        <v>0</v>
      </c>
      <c r="W30" s="46">
        <f>SUMIFS('D5'!$W$12:$W$4999,'D5'!$B$12:$B$4999,$B30,'D5'!$AF$12:$AF$4999,W$8,'D5'!$AI$12:$AI$4999,"taip")</f>
        <v>0</v>
      </c>
      <c r="X30" s="46">
        <f>SUMIFS('D5'!$W$12:$W$4999,'D5'!$B$12:$B$4999,$B30,'D5'!$AF$12:$AF$4999,X$8,'D5'!$AI$12:$AI$4999,"taip")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COUNTIFS('D5'!$B$12:$B$4999,$B30,'D5'!$AG$12:$AG$4999,AH$8,'D5'!$AJ$12:$AJ$4999,"taip")</f>
        <v>0</v>
      </c>
      <c r="AI30" s="46">
        <f>COUNTIFS('D5'!$B$12:$B$4999,$B30,'D5'!$AG$12:$AG$4999,AI$8,'D5'!$AJ$12:$AJ$4999,"taip")</f>
        <v>0</v>
      </c>
      <c r="AJ30" s="46">
        <f>COUNTIFS('D5'!$B$12:$B$4999,$B30,'D5'!$AG$12:$AG$4999,AJ$8,'D5'!$AJ$12:$AJ$4999,"taip")</f>
        <v>0</v>
      </c>
      <c r="AK30" s="46">
        <f>COUNTIFS('D5'!$B$12:$B$4999,$B30,'D5'!$AG$12:$AG$4999,AK$8,'D5'!$AJ$12:$AJ$4999,"taip")</f>
        <v>0</v>
      </c>
      <c r="AL30" s="46">
        <f>COUNTIFS('D5'!$B$12:$B$4999,$B30,'D5'!$AG$12:$AG$4999,AL$8,'D5'!$AJ$12:$AJ$4999,"taip")</f>
        <v>0</v>
      </c>
      <c r="AM30" s="46">
        <f>COUNTIFS('D5'!$B$12:$B$4999,$B30,'D5'!$AG$12:$AG$4999,AM$8,'D5'!$AJ$12:$AJ$4999,"taip")</f>
        <v>0</v>
      </c>
      <c r="AN30" s="46">
        <f>COUNTIFS('D5'!$B$12:$B$4999,$B30,'D5'!$AG$12:$AG$4999,AN$8,'D5'!$AJ$12:$AJ$4999,"taip")</f>
        <v>0</v>
      </c>
      <c r="AO30" s="48">
        <f t="shared" si="35"/>
        <v>0</v>
      </c>
      <c r="AP30" s="46">
        <f>SUMIFS('D5'!$W$12:$W$4999,'D5'!$B$12:$B$4999,$B30,'D5'!$AG$12:$AG$4999,AP$8,'D5'!$AJ$12:$AJ$4999,"taip")</f>
        <v>0</v>
      </c>
      <c r="AQ30" s="46">
        <f>SUMIFS('D5'!$W$12:$W$4999,'D5'!$B$12:$B$4999,$B30,'D5'!$AG$12:$AG$4999,AQ$8,'D5'!$AJ$12:$AJ$4999,"taip")</f>
        <v>0</v>
      </c>
      <c r="AR30" s="46">
        <f>SUMIFS('D5'!$W$12:$W$4999,'D5'!$B$12:$B$4999,$B30,'D5'!$AG$12:$AG$4999,AR$8,'D5'!$AJ$12:$AJ$4999,"taip")</f>
        <v>0</v>
      </c>
      <c r="AS30" s="46">
        <f>SUMIFS('D5'!$W$12:$W$4999,'D5'!$B$12:$B$4999,$B30,'D5'!$AG$12:$AG$4999,AS$8,'D5'!$AJ$12:$AJ$4999,"taip")</f>
        <v>0</v>
      </c>
      <c r="AT30" s="46">
        <f>SUMIFS('D5'!$W$12:$W$4999,'D5'!$B$12:$B$4999,$B30,'D5'!$AG$12:$AG$4999,AT$8,'D5'!$AJ$12:$AJ$4999,"taip")</f>
        <v>0</v>
      </c>
      <c r="AU30" s="46">
        <f>SUMIFS('D5'!$W$12:$W$4999,'D5'!$B$12:$B$4999,$B30,'D5'!$AG$12:$AG$4999,AU$8,'D5'!$AJ$12:$AJ$4999,"taip")</f>
        <v>0</v>
      </c>
      <c r="AV30" s="46">
        <f>SUMIFS('D5'!$W$12:$W$4999,'D5'!$B$12:$B$4999,$B30,'D5'!$AG$12:$AG$4999,AV$8,'D5'!$AJ$12:$AJ$4999,"taip")</f>
        <v>0</v>
      </c>
      <c r="AW30" s="124">
        <f t="shared" si="27"/>
        <v>0</v>
      </c>
      <c r="AX30" s="123">
        <f t="shared" si="28"/>
        <v>0</v>
      </c>
      <c r="AY30" s="123">
        <f t="shared" si="4"/>
        <v>0</v>
      </c>
      <c r="AZ30" s="123">
        <f t="shared" si="5"/>
        <v>0</v>
      </c>
      <c r="BA30" s="123">
        <f t="shared" si="6"/>
        <v>0</v>
      </c>
      <c r="BB30" s="123">
        <f t="shared" si="7"/>
        <v>0</v>
      </c>
      <c r="BC30" s="123">
        <f t="shared" si="8"/>
        <v>0</v>
      </c>
      <c r="BD30" s="123">
        <f t="shared" si="9"/>
        <v>0</v>
      </c>
      <c r="BE30" s="48">
        <f t="shared" si="36"/>
        <v>0</v>
      </c>
      <c r="BF30" s="46">
        <f>COUNTIFS('D5'!$B$12:$B$4999,$B30,'D5'!$AH$12:$AH$4999,BF$8,'D5'!$AK$12:$AK$4999,"taip")</f>
        <v>0</v>
      </c>
      <c r="BG30" s="46">
        <f>COUNTIFS('D5'!$B$12:$B$4999,$B30,'D5'!$AH$12:$AH$4999,BG$8,'D5'!$AK$12:$AK$4999,"taip")</f>
        <v>0</v>
      </c>
      <c r="BH30" s="46">
        <f>COUNTIFS('D5'!$B$12:$B$4999,$B30,'D5'!$AH$12:$AH$4999,BH$8,'D5'!$AK$12:$AK$4999,"taip")</f>
        <v>0</v>
      </c>
      <c r="BI30" s="46">
        <f>COUNTIFS('D5'!$B$12:$B$4999,$B30,'D5'!$AH$12:$AH$4999,BI$8,'D5'!$AK$12:$AK$4999,"taip")</f>
        <v>0</v>
      </c>
      <c r="BJ30" s="46">
        <f>COUNTIFS('D5'!$B$12:$B$4999,$B30,'D5'!$AH$12:$AH$4999,BJ$8,'D5'!$AK$12:$AK$4999,"taip")</f>
        <v>0</v>
      </c>
      <c r="BK30" s="46">
        <f>COUNTIFS('D5'!$B$12:$B$4999,$B30,'D5'!$AH$12:$AH$4999,BK$8,'D5'!$AK$12:$AK$4999,"taip")</f>
        <v>0</v>
      </c>
      <c r="BL30" s="46">
        <f>COUNTIFS('D5'!$B$12:$B$4999,$B30,'D5'!$AH$12:$AH$4999,BL$8,'D5'!$AK$12:$AK$4999,"taip")</f>
        <v>0</v>
      </c>
      <c r="BM30" s="48">
        <f t="shared" si="37"/>
        <v>0</v>
      </c>
      <c r="BN30" s="46">
        <f>SUMIFS('D5'!$W$12:$W$4999,'D5'!$B$12:$B$4999,$B30,'D5'!$AH$12:$AH$4999,BN$8,'D5'!$AK$12:$AK$4999,"taip")</f>
        <v>0</v>
      </c>
      <c r="BO30" s="46">
        <f>SUMIFS('D5'!$W$12:$W$4999,'D5'!$B$12:$B$4999,$B30,'D5'!$AH$12:$AH$4999,BO$8,'D5'!$AK$12:$AK$4999,"taip")</f>
        <v>0</v>
      </c>
      <c r="BP30" s="46">
        <f>SUMIFS('D5'!$W$12:$W$4999,'D5'!$B$12:$B$4999,$B30,'D5'!$AH$12:$AH$4999,BP$8,'D5'!$AK$12:$AK$4999,"taip")</f>
        <v>0</v>
      </c>
      <c r="BQ30" s="46">
        <f>SUMIFS('D5'!$W$12:$W$4999,'D5'!$B$12:$B$4999,$B30,'D5'!$AH$12:$AH$4999,BQ$8,'D5'!$AK$12:$AK$4999,"taip")</f>
        <v>0</v>
      </c>
      <c r="BR30" s="46">
        <f>SUMIFS('D5'!$W$12:$W$4999,'D5'!$B$12:$B$4999,$B30,'D5'!$AH$12:$AH$4999,BR$8,'D5'!$AK$12:$AK$4999,"taip")</f>
        <v>0</v>
      </c>
      <c r="BS30" s="46">
        <f>SUMIFS('D5'!$W$12:$W$4999,'D5'!$B$12:$B$4999,$B30,'D5'!$AH$12:$AH$4999,BS$8,'D5'!$AK$12:$AK$4999,"taip")</f>
        <v>0</v>
      </c>
      <c r="BT30" s="46">
        <f>SUMIFS('D5'!$W$12:$W$4999,'D5'!$B$12:$B$4999,$B30,'D5'!$AH$12:$AH$4999,BT$8,'D5'!$AK$12:$AK$4999,"taip")</f>
        <v>0</v>
      </c>
      <c r="BU30" s="124">
        <f t="shared" si="30"/>
        <v>0</v>
      </c>
      <c r="BV30" s="123">
        <f t="shared" si="31"/>
        <v>0</v>
      </c>
      <c r="BW30" s="123">
        <f t="shared" si="11"/>
        <v>0</v>
      </c>
      <c r="BX30" s="123">
        <f t="shared" si="12"/>
        <v>0</v>
      </c>
      <c r="BY30" s="123">
        <f t="shared" si="13"/>
        <v>0</v>
      </c>
      <c r="BZ30" s="123">
        <f t="shared" si="14"/>
        <v>0</v>
      </c>
      <c r="CA30" s="123">
        <f t="shared" si="15"/>
        <v>0</v>
      </c>
      <c r="CB30" s="123">
        <f t="shared" si="16"/>
        <v>0</v>
      </c>
    </row>
    <row r="31" spans="2:80" x14ac:dyDescent="0.35">
      <c r="B31" s="27" t="str">
        <f>'VPS1'!A27</f>
        <v>-</v>
      </c>
      <c r="C31" s="28">
        <f>'VPS1'!B27</f>
        <v>0</v>
      </c>
      <c r="D31" s="28">
        <f>'VPS1'!C27</f>
        <v>0</v>
      </c>
      <c r="E31" s="27">
        <f>'VPS1'!D27</f>
        <v>0</v>
      </c>
      <c r="F31" s="27">
        <f>'VPS1'!E27</f>
        <v>0</v>
      </c>
      <c r="G31" s="27">
        <f>'VPS1'!G27</f>
        <v>0</v>
      </c>
      <c r="H31" s="75">
        <f>'VPS1'!F27</f>
        <v>0</v>
      </c>
      <c r="I31" s="48">
        <f t="shared" si="32"/>
        <v>0</v>
      </c>
      <c r="J31" s="46">
        <f>COUNTIFS('D5'!$B$12:$B$4999,$B31,'D5'!$AF$12:$AF$4999,J$8,'D5'!$AI$12:$AI$4999,"taip")</f>
        <v>0</v>
      </c>
      <c r="K31" s="46">
        <f>COUNTIFS('D5'!$B$12:$B$4999,$B31,'D5'!$AF$12:$AF$4999,K$8,'D5'!$AI$12:$AI$4999,"taip")</f>
        <v>0</v>
      </c>
      <c r="L31" s="46">
        <f>COUNTIFS('D5'!$B$12:$B$4999,$B31,'D5'!$AF$12:$AF$4999,L$8,'D5'!$AI$12:$AI$4999,"taip")</f>
        <v>0</v>
      </c>
      <c r="M31" s="46">
        <f>COUNTIFS('D5'!$B$12:$B$4999,$B31,'D5'!$AF$12:$AF$4999,M$8,'D5'!$AI$12:$AI$4999,"taip")</f>
        <v>0</v>
      </c>
      <c r="N31" s="46">
        <f>COUNTIFS('D5'!$B$12:$B$4999,$B31,'D5'!$AF$12:$AF$4999,N$8,'D5'!$AI$12:$AI$4999,"taip")</f>
        <v>0</v>
      </c>
      <c r="O31" s="46">
        <f>COUNTIFS('D5'!$B$12:$B$4999,$B31,'D5'!$AF$12:$AF$4999,O$8,'D5'!$AI$12:$AI$4999,"taip")</f>
        <v>0</v>
      </c>
      <c r="P31" s="46">
        <f>COUNTIFS('D5'!$B$12:$B$4999,$B31,'D5'!$AF$12:$AF$4999,P$8,'D5'!$AI$12:$AI$4999,"taip")</f>
        <v>0</v>
      </c>
      <c r="Q31" s="48">
        <f t="shared" si="33"/>
        <v>0</v>
      </c>
      <c r="R31" s="46">
        <f>SUMIFS('D5'!$W$12:$W$4999,'D5'!$B$12:$B$4999,$B31,'D5'!$AF$12:$AF$4999,R$8,'D5'!$AI$12:$AI$4999,"taip")</f>
        <v>0</v>
      </c>
      <c r="S31" s="46">
        <f>SUMIFS('D5'!$W$12:$W$4999,'D5'!$B$12:$B$4999,$B31,'D5'!$AF$12:$AF$4999,S$8,'D5'!$AI$12:$AI$4999,"taip")</f>
        <v>0</v>
      </c>
      <c r="T31" s="46">
        <f>SUMIFS('D5'!$W$12:$W$4999,'D5'!$B$12:$B$4999,$B31,'D5'!$AF$12:$AF$4999,T$8,'D5'!$AI$12:$AI$4999,"taip")</f>
        <v>0</v>
      </c>
      <c r="U31" s="46">
        <f>SUMIFS('D5'!$W$12:$W$4999,'D5'!$B$12:$B$4999,$B31,'D5'!$AF$12:$AF$4999,U$8,'D5'!$AI$12:$AI$4999,"taip")</f>
        <v>0</v>
      </c>
      <c r="V31" s="46">
        <f>SUMIFS('D5'!$W$12:$W$4999,'D5'!$B$12:$B$4999,$B31,'D5'!$AF$12:$AF$4999,V$8,'D5'!$AI$12:$AI$4999,"taip")</f>
        <v>0</v>
      </c>
      <c r="W31" s="46">
        <f>SUMIFS('D5'!$W$12:$W$4999,'D5'!$B$12:$B$4999,$B31,'D5'!$AF$12:$AF$4999,W$8,'D5'!$AI$12:$AI$4999,"taip")</f>
        <v>0</v>
      </c>
      <c r="X31" s="46">
        <f>SUMIFS('D5'!$W$12:$W$4999,'D5'!$B$12:$B$4999,$B31,'D5'!$AF$12:$AF$4999,X$8,'D5'!$AI$12:$AI$4999,"taip")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COUNTIFS('D5'!$B$12:$B$4999,$B31,'D5'!$AG$12:$AG$4999,AH$8,'D5'!$AJ$12:$AJ$4999,"taip")</f>
        <v>0</v>
      </c>
      <c r="AI31" s="46">
        <f>COUNTIFS('D5'!$B$12:$B$4999,$B31,'D5'!$AG$12:$AG$4999,AI$8,'D5'!$AJ$12:$AJ$4999,"taip")</f>
        <v>0</v>
      </c>
      <c r="AJ31" s="46">
        <f>COUNTIFS('D5'!$B$12:$B$4999,$B31,'D5'!$AG$12:$AG$4999,AJ$8,'D5'!$AJ$12:$AJ$4999,"taip")</f>
        <v>0</v>
      </c>
      <c r="AK31" s="46">
        <f>COUNTIFS('D5'!$B$12:$B$4999,$B31,'D5'!$AG$12:$AG$4999,AK$8,'D5'!$AJ$12:$AJ$4999,"taip")</f>
        <v>0</v>
      </c>
      <c r="AL31" s="46">
        <f>COUNTIFS('D5'!$B$12:$B$4999,$B31,'D5'!$AG$12:$AG$4999,AL$8,'D5'!$AJ$12:$AJ$4999,"taip")</f>
        <v>0</v>
      </c>
      <c r="AM31" s="46">
        <f>COUNTIFS('D5'!$B$12:$B$4999,$B31,'D5'!$AG$12:$AG$4999,AM$8,'D5'!$AJ$12:$AJ$4999,"taip")</f>
        <v>0</v>
      </c>
      <c r="AN31" s="46">
        <f>COUNTIFS('D5'!$B$12:$B$4999,$B31,'D5'!$AG$12:$AG$4999,AN$8,'D5'!$AJ$12:$AJ$4999,"taip")</f>
        <v>0</v>
      </c>
      <c r="AO31" s="48">
        <f t="shared" si="35"/>
        <v>0</v>
      </c>
      <c r="AP31" s="46">
        <f>SUMIFS('D5'!$W$12:$W$4999,'D5'!$B$12:$B$4999,$B31,'D5'!$AG$12:$AG$4999,AP$8,'D5'!$AJ$12:$AJ$4999,"taip")</f>
        <v>0</v>
      </c>
      <c r="AQ31" s="46">
        <f>SUMIFS('D5'!$W$12:$W$4999,'D5'!$B$12:$B$4999,$B31,'D5'!$AG$12:$AG$4999,AQ$8,'D5'!$AJ$12:$AJ$4999,"taip")</f>
        <v>0</v>
      </c>
      <c r="AR31" s="46">
        <f>SUMIFS('D5'!$W$12:$W$4999,'D5'!$B$12:$B$4999,$B31,'D5'!$AG$12:$AG$4999,AR$8,'D5'!$AJ$12:$AJ$4999,"taip")</f>
        <v>0</v>
      </c>
      <c r="AS31" s="46">
        <f>SUMIFS('D5'!$W$12:$W$4999,'D5'!$B$12:$B$4999,$B31,'D5'!$AG$12:$AG$4999,AS$8,'D5'!$AJ$12:$AJ$4999,"taip")</f>
        <v>0</v>
      </c>
      <c r="AT31" s="46">
        <f>SUMIFS('D5'!$W$12:$W$4999,'D5'!$B$12:$B$4999,$B31,'D5'!$AG$12:$AG$4999,AT$8,'D5'!$AJ$12:$AJ$4999,"taip")</f>
        <v>0</v>
      </c>
      <c r="AU31" s="46">
        <f>SUMIFS('D5'!$W$12:$W$4999,'D5'!$B$12:$B$4999,$B31,'D5'!$AG$12:$AG$4999,AU$8,'D5'!$AJ$12:$AJ$4999,"taip")</f>
        <v>0</v>
      </c>
      <c r="AV31" s="46">
        <f>SUMIFS('D5'!$W$12:$W$4999,'D5'!$B$12:$B$4999,$B31,'D5'!$AG$12:$AG$4999,AV$8,'D5'!$AJ$12:$AJ$4999,"taip")</f>
        <v>0</v>
      </c>
      <c r="AW31" s="124">
        <f t="shared" si="27"/>
        <v>0</v>
      </c>
      <c r="AX31" s="123">
        <f t="shared" si="28"/>
        <v>0</v>
      </c>
      <c r="AY31" s="123">
        <f t="shared" si="4"/>
        <v>0</v>
      </c>
      <c r="AZ31" s="123">
        <f t="shared" si="5"/>
        <v>0</v>
      </c>
      <c r="BA31" s="123">
        <f t="shared" si="6"/>
        <v>0</v>
      </c>
      <c r="BB31" s="123">
        <f t="shared" si="7"/>
        <v>0</v>
      </c>
      <c r="BC31" s="123">
        <f t="shared" si="8"/>
        <v>0</v>
      </c>
      <c r="BD31" s="123">
        <f t="shared" si="9"/>
        <v>0</v>
      </c>
      <c r="BE31" s="48">
        <f t="shared" si="36"/>
        <v>0</v>
      </c>
      <c r="BF31" s="46">
        <f>COUNTIFS('D5'!$B$12:$B$4999,$B31,'D5'!$AH$12:$AH$4999,BF$8,'D5'!$AK$12:$AK$4999,"taip")</f>
        <v>0</v>
      </c>
      <c r="BG31" s="46">
        <f>COUNTIFS('D5'!$B$12:$B$4999,$B31,'D5'!$AH$12:$AH$4999,BG$8,'D5'!$AK$12:$AK$4999,"taip")</f>
        <v>0</v>
      </c>
      <c r="BH31" s="46">
        <f>COUNTIFS('D5'!$B$12:$B$4999,$B31,'D5'!$AH$12:$AH$4999,BH$8,'D5'!$AK$12:$AK$4999,"taip")</f>
        <v>0</v>
      </c>
      <c r="BI31" s="46">
        <f>COUNTIFS('D5'!$B$12:$B$4999,$B31,'D5'!$AH$12:$AH$4999,BI$8,'D5'!$AK$12:$AK$4999,"taip")</f>
        <v>0</v>
      </c>
      <c r="BJ31" s="46">
        <f>COUNTIFS('D5'!$B$12:$B$4999,$B31,'D5'!$AH$12:$AH$4999,BJ$8,'D5'!$AK$12:$AK$4999,"taip")</f>
        <v>0</v>
      </c>
      <c r="BK31" s="46">
        <f>COUNTIFS('D5'!$B$12:$B$4999,$B31,'D5'!$AH$12:$AH$4999,BK$8,'D5'!$AK$12:$AK$4999,"taip")</f>
        <v>0</v>
      </c>
      <c r="BL31" s="46">
        <f>COUNTIFS('D5'!$B$12:$B$4999,$B31,'D5'!$AH$12:$AH$4999,BL$8,'D5'!$AK$12:$AK$4999,"taip")</f>
        <v>0</v>
      </c>
      <c r="BM31" s="48">
        <f t="shared" si="37"/>
        <v>0</v>
      </c>
      <c r="BN31" s="46">
        <f>SUMIFS('D5'!$W$12:$W$4999,'D5'!$B$12:$B$4999,$B31,'D5'!$AH$12:$AH$4999,BN$8,'D5'!$AK$12:$AK$4999,"taip")</f>
        <v>0</v>
      </c>
      <c r="BO31" s="46">
        <f>SUMIFS('D5'!$W$12:$W$4999,'D5'!$B$12:$B$4999,$B31,'D5'!$AH$12:$AH$4999,BO$8,'D5'!$AK$12:$AK$4999,"taip")</f>
        <v>0</v>
      </c>
      <c r="BP31" s="46">
        <f>SUMIFS('D5'!$W$12:$W$4999,'D5'!$B$12:$B$4999,$B31,'D5'!$AH$12:$AH$4999,BP$8,'D5'!$AK$12:$AK$4999,"taip")</f>
        <v>0</v>
      </c>
      <c r="BQ31" s="46">
        <f>SUMIFS('D5'!$W$12:$W$4999,'D5'!$B$12:$B$4999,$B31,'D5'!$AH$12:$AH$4999,BQ$8,'D5'!$AK$12:$AK$4999,"taip")</f>
        <v>0</v>
      </c>
      <c r="BR31" s="46">
        <f>SUMIFS('D5'!$W$12:$W$4999,'D5'!$B$12:$B$4999,$B31,'D5'!$AH$12:$AH$4999,BR$8,'D5'!$AK$12:$AK$4999,"taip")</f>
        <v>0</v>
      </c>
      <c r="BS31" s="46">
        <f>SUMIFS('D5'!$W$12:$W$4999,'D5'!$B$12:$B$4999,$B31,'D5'!$AH$12:$AH$4999,BS$8,'D5'!$AK$12:$AK$4999,"taip")</f>
        <v>0</v>
      </c>
      <c r="BT31" s="46">
        <f>SUMIFS('D5'!$W$12:$W$4999,'D5'!$B$12:$B$4999,$B31,'D5'!$AH$12:$AH$4999,BT$8,'D5'!$AK$12:$AK$4999,"taip")</f>
        <v>0</v>
      </c>
      <c r="BU31" s="124">
        <f t="shared" si="30"/>
        <v>0</v>
      </c>
      <c r="BV31" s="123">
        <f t="shared" si="31"/>
        <v>0</v>
      </c>
      <c r="BW31" s="123">
        <f t="shared" si="11"/>
        <v>0</v>
      </c>
      <c r="BX31" s="123">
        <f t="shared" si="12"/>
        <v>0</v>
      </c>
      <c r="BY31" s="123">
        <f t="shared" si="13"/>
        <v>0</v>
      </c>
      <c r="BZ31" s="123">
        <f t="shared" si="14"/>
        <v>0</v>
      </c>
      <c r="CA31" s="123">
        <f t="shared" si="15"/>
        <v>0</v>
      </c>
      <c r="CB31" s="123">
        <f t="shared" si="16"/>
        <v>0</v>
      </c>
    </row>
    <row r="32" spans="2:80" x14ac:dyDescent="0.35">
      <c r="B32" s="27" t="str">
        <f>'VPS1'!A28</f>
        <v>-</v>
      </c>
      <c r="C32" s="28">
        <f>'VPS1'!B28</f>
        <v>0</v>
      </c>
      <c r="D32" s="28">
        <f>'VPS1'!C28</f>
        <v>0</v>
      </c>
      <c r="E32" s="27">
        <f>'VPS1'!D28</f>
        <v>0</v>
      </c>
      <c r="F32" s="27">
        <f>'VPS1'!E28</f>
        <v>0</v>
      </c>
      <c r="G32" s="27">
        <f>'VPS1'!G28</f>
        <v>0</v>
      </c>
      <c r="H32" s="75">
        <f>'VPS1'!F28</f>
        <v>0</v>
      </c>
      <c r="I32" s="48">
        <f t="shared" si="32"/>
        <v>0</v>
      </c>
      <c r="J32" s="46">
        <f>COUNTIFS('D5'!$B$12:$B$4999,$B32,'D5'!$AF$12:$AF$4999,J$8,'D5'!$AI$12:$AI$4999,"taip")</f>
        <v>0</v>
      </c>
      <c r="K32" s="46">
        <f>COUNTIFS('D5'!$B$12:$B$4999,$B32,'D5'!$AF$12:$AF$4999,K$8,'D5'!$AI$12:$AI$4999,"taip")</f>
        <v>0</v>
      </c>
      <c r="L32" s="46">
        <f>COUNTIFS('D5'!$B$12:$B$4999,$B32,'D5'!$AF$12:$AF$4999,L$8,'D5'!$AI$12:$AI$4999,"taip")</f>
        <v>0</v>
      </c>
      <c r="M32" s="46">
        <f>COUNTIFS('D5'!$B$12:$B$4999,$B32,'D5'!$AF$12:$AF$4999,M$8,'D5'!$AI$12:$AI$4999,"taip")</f>
        <v>0</v>
      </c>
      <c r="N32" s="46">
        <f>COUNTIFS('D5'!$B$12:$B$4999,$B32,'D5'!$AF$12:$AF$4999,N$8,'D5'!$AI$12:$AI$4999,"taip")</f>
        <v>0</v>
      </c>
      <c r="O32" s="46">
        <f>COUNTIFS('D5'!$B$12:$B$4999,$B32,'D5'!$AF$12:$AF$4999,O$8,'D5'!$AI$12:$AI$4999,"taip")</f>
        <v>0</v>
      </c>
      <c r="P32" s="46">
        <f>COUNTIFS('D5'!$B$12:$B$4999,$B32,'D5'!$AF$12:$AF$4999,P$8,'D5'!$AI$12:$AI$4999,"taip")</f>
        <v>0</v>
      </c>
      <c r="Q32" s="48">
        <f t="shared" si="33"/>
        <v>0</v>
      </c>
      <c r="R32" s="46">
        <f>SUMIFS('D5'!$W$12:$W$4999,'D5'!$B$12:$B$4999,$B32,'D5'!$AF$12:$AF$4999,R$8,'D5'!$AI$12:$AI$4999,"taip")</f>
        <v>0</v>
      </c>
      <c r="S32" s="46">
        <f>SUMIFS('D5'!$W$12:$W$4999,'D5'!$B$12:$B$4999,$B32,'D5'!$AF$12:$AF$4999,S$8,'D5'!$AI$12:$AI$4999,"taip")</f>
        <v>0</v>
      </c>
      <c r="T32" s="46">
        <f>SUMIFS('D5'!$W$12:$W$4999,'D5'!$B$12:$B$4999,$B32,'D5'!$AF$12:$AF$4999,T$8,'D5'!$AI$12:$AI$4999,"taip")</f>
        <v>0</v>
      </c>
      <c r="U32" s="46">
        <f>SUMIFS('D5'!$W$12:$W$4999,'D5'!$B$12:$B$4999,$B32,'D5'!$AF$12:$AF$4999,U$8,'D5'!$AI$12:$AI$4999,"taip")</f>
        <v>0</v>
      </c>
      <c r="V32" s="46">
        <f>SUMIFS('D5'!$W$12:$W$4999,'D5'!$B$12:$B$4999,$B32,'D5'!$AF$12:$AF$4999,V$8,'D5'!$AI$12:$AI$4999,"taip")</f>
        <v>0</v>
      </c>
      <c r="W32" s="46">
        <f>SUMIFS('D5'!$W$12:$W$4999,'D5'!$B$12:$B$4999,$B32,'D5'!$AF$12:$AF$4999,W$8,'D5'!$AI$12:$AI$4999,"taip")</f>
        <v>0</v>
      </c>
      <c r="X32" s="46">
        <f>SUMIFS('D5'!$W$12:$W$4999,'D5'!$B$12:$B$4999,$B32,'D5'!$AF$12:$AF$4999,X$8,'D5'!$AI$12:$AI$4999,"taip")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COUNTIFS('D5'!$B$12:$B$4999,$B32,'D5'!$AG$12:$AG$4999,AH$8,'D5'!$AJ$12:$AJ$4999,"taip")</f>
        <v>0</v>
      </c>
      <c r="AI32" s="46">
        <f>COUNTIFS('D5'!$B$12:$B$4999,$B32,'D5'!$AG$12:$AG$4999,AI$8,'D5'!$AJ$12:$AJ$4999,"taip")</f>
        <v>0</v>
      </c>
      <c r="AJ32" s="46">
        <f>COUNTIFS('D5'!$B$12:$B$4999,$B32,'D5'!$AG$12:$AG$4999,AJ$8,'D5'!$AJ$12:$AJ$4999,"taip")</f>
        <v>0</v>
      </c>
      <c r="AK32" s="46">
        <f>COUNTIFS('D5'!$B$12:$B$4999,$B32,'D5'!$AG$12:$AG$4999,AK$8,'D5'!$AJ$12:$AJ$4999,"taip")</f>
        <v>0</v>
      </c>
      <c r="AL32" s="46">
        <f>COUNTIFS('D5'!$B$12:$B$4999,$B32,'D5'!$AG$12:$AG$4999,AL$8,'D5'!$AJ$12:$AJ$4999,"taip")</f>
        <v>0</v>
      </c>
      <c r="AM32" s="46">
        <f>COUNTIFS('D5'!$B$12:$B$4999,$B32,'D5'!$AG$12:$AG$4999,AM$8,'D5'!$AJ$12:$AJ$4999,"taip")</f>
        <v>0</v>
      </c>
      <c r="AN32" s="46">
        <f>COUNTIFS('D5'!$B$12:$B$4999,$B32,'D5'!$AG$12:$AG$4999,AN$8,'D5'!$AJ$12:$AJ$4999,"taip")</f>
        <v>0</v>
      </c>
      <c r="AO32" s="48">
        <f t="shared" si="35"/>
        <v>0</v>
      </c>
      <c r="AP32" s="46">
        <f>SUMIFS('D5'!$W$12:$W$4999,'D5'!$B$12:$B$4999,$B32,'D5'!$AG$12:$AG$4999,AP$8,'D5'!$AJ$12:$AJ$4999,"taip")</f>
        <v>0</v>
      </c>
      <c r="AQ32" s="46">
        <f>SUMIFS('D5'!$W$12:$W$4999,'D5'!$B$12:$B$4999,$B32,'D5'!$AG$12:$AG$4999,AQ$8,'D5'!$AJ$12:$AJ$4999,"taip")</f>
        <v>0</v>
      </c>
      <c r="AR32" s="46">
        <f>SUMIFS('D5'!$W$12:$W$4999,'D5'!$B$12:$B$4999,$B32,'D5'!$AG$12:$AG$4999,AR$8,'D5'!$AJ$12:$AJ$4999,"taip")</f>
        <v>0</v>
      </c>
      <c r="AS32" s="46">
        <f>SUMIFS('D5'!$W$12:$W$4999,'D5'!$B$12:$B$4999,$B32,'D5'!$AG$12:$AG$4999,AS$8,'D5'!$AJ$12:$AJ$4999,"taip")</f>
        <v>0</v>
      </c>
      <c r="AT32" s="46">
        <f>SUMIFS('D5'!$W$12:$W$4999,'D5'!$B$12:$B$4999,$B32,'D5'!$AG$12:$AG$4999,AT$8,'D5'!$AJ$12:$AJ$4999,"taip")</f>
        <v>0</v>
      </c>
      <c r="AU32" s="46">
        <f>SUMIFS('D5'!$W$12:$W$4999,'D5'!$B$12:$B$4999,$B32,'D5'!$AG$12:$AG$4999,AU$8,'D5'!$AJ$12:$AJ$4999,"taip")</f>
        <v>0</v>
      </c>
      <c r="AV32" s="46">
        <f>SUMIFS('D5'!$W$12:$W$4999,'D5'!$B$12:$B$4999,$B32,'D5'!$AG$12:$AG$4999,AV$8,'D5'!$AJ$12:$AJ$4999,"taip")</f>
        <v>0</v>
      </c>
      <c r="AW32" s="124">
        <f t="shared" si="27"/>
        <v>0</v>
      </c>
      <c r="AX32" s="123">
        <f t="shared" si="28"/>
        <v>0</v>
      </c>
      <c r="AY32" s="123">
        <f t="shared" si="4"/>
        <v>0</v>
      </c>
      <c r="AZ32" s="123">
        <f t="shared" si="5"/>
        <v>0</v>
      </c>
      <c r="BA32" s="123">
        <f t="shared" si="6"/>
        <v>0</v>
      </c>
      <c r="BB32" s="123">
        <f t="shared" si="7"/>
        <v>0</v>
      </c>
      <c r="BC32" s="123">
        <f t="shared" si="8"/>
        <v>0</v>
      </c>
      <c r="BD32" s="123">
        <f t="shared" si="9"/>
        <v>0</v>
      </c>
      <c r="BE32" s="48">
        <f t="shared" si="36"/>
        <v>0</v>
      </c>
      <c r="BF32" s="46">
        <f>COUNTIFS('D5'!$B$12:$B$4999,$B32,'D5'!$AH$12:$AH$4999,BF$8,'D5'!$AK$12:$AK$4999,"taip")</f>
        <v>0</v>
      </c>
      <c r="BG32" s="46">
        <f>COUNTIFS('D5'!$B$12:$B$4999,$B32,'D5'!$AH$12:$AH$4999,BG$8,'D5'!$AK$12:$AK$4999,"taip")</f>
        <v>0</v>
      </c>
      <c r="BH32" s="46">
        <f>COUNTIFS('D5'!$B$12:$B$4999,$B32,'D5'!$AH$12:$AH$4999,BH$8,'D5'!$AK$12:$AK$4999,"taip")</f>
        <v>0</v>
      </c>
      <c r="BI32" s="46">
        <f>COUNTIFS('D5'!$B$12:$B$4999,$B32,'D5'!$AH$12:$AH$4999,BI$8,'D5'!$AK$12:$AK$4999,"taip")</f>
        <v>0</v>
      </c>
      <c r="BJ32" s="46">
        <f>COUNTIFS('D5'!$B$12:$B$4999,$B32,'D5'!$AH$12:$AH$4999,BJ$8,'D5'!$AK$12:$AK$4999,"taip")</f>
        <v>0</v>
      </c>
      <c r="BK32" s="46">
        <f>COUNTIFS('D5'!$B$12:$B$4999,$B32,'D5'!$AH$12:$AH$4999,BK$8,'D5'!$AK$12:$AK$4999,"taip")</f>
        <v>0</v>
      </c>
      <c r="BL32" s="46">
        <f>COUNTIFS('D5'!$B$12:$B$4999,$B32,'D5'!$AH$12:$AH$4999,BL$8,'D5'!$AK$12:$AK$4999,"taip")</f>
        <v>0</v>
      </c>
      <c r="BM32" s="48">
        <f t="shared" si="37"/>
        <v>0</v>
      </c>
      <c r="BN32" s="46">
        <f>SUMIFS('D5'!$W$12:$W$4999,'D5'!$B$12:$B$4999,$B32,'D5'!$AH$12:$AH$4999,BN$8,'D5'!$AK$12:$AK$4999,"taip")</f>
        <v>0</v>
      </c>
      <c r="BO32" s="46">
        <f>SUMIFS('D5'!$W$12:$W$4999,'D5'!$B$12:$B$4999,$B32,'D5'!$AH$12:$AH$4999,BO$8,'D5'!$AK$12:$AK$4999,"taip")</f>
        <v>0</v>
      </c>
      <c r="BP32" s="46">
        <f>SUMIFS('D5'!$W$12:$W$4999,'D5'!$B$12:$B$4999,$B32,'D5'!$AH$12:$AH$4999,BP$8,'D5'!$AK$12:$AK$4999,"taip")</f>
        <v>0</v>
      </c>
      <c r="BQ32" s="46">
        <f>SUMIFS('D5'!$W$12:$W$4999,'D5'!$B$12:$B$4999,$B32,'D5'!$AH$12:$AH$4999,BQ$8,'D5'!$AK$12:$AK$4999,"taip")</f>
        <v>0</v>
      </c>
      <c r="BR32" s="46">
        <f>SUMIFS('D5'!$W$12:$W$4999,'D5'!$B$12:$B$4999,$B32,'D5'!$AH$12:$AH$4999,BR$8,'D5'!$AK$12:$AK$4999,"taip")</f>
        <v>0</v>
      </c>
      <c r="BS32" s="46">
        <f>SUMIFS('D5'!$W$12:$W$4999,'D5'!$B$12:$B$4999,$B32,'D5'!$AH$12:$AH$4999,BS$8,'D5'!$AK$12:$AK$4999,"taip")</f>
        <v>0</v>
      </c>
      <c r="BT32" s="46">
        <f>SUMIFS('D5'!$W$12:$W$4999,'D5'!$B$12:$B$4999,$B32,'D5'!$AH$12:$AH$4999,BT$8,'D5'!$AK$12:$AK$4999,"taip")</f>
        <v>0</v>
      </c>
      <c r="BU32" s="124">
        <f t="shared" si="30"/>
        <v>0</v>
      </c>
      <c r="BV32" s="123">
        <f t="shared" si="31"/>
        <v>0</v>
      </c>
      <c r="BW32" s="123">
        <f t="shared" si="11"/>
        <v>0</v>
      </c>
      <c r="BX32" s="123">
        <f t="shared" si="12"/>
        <v>0</v>
      </c>
      <c r="BY32" s="123">
        <f t="shared" si="13"/>
        <v>0</v>
      </c>
      <c r="BZ32" s="123">
        <f t="shared" si="14"/>
        <v>0</v>
      </c>
      <c r="CA32" s="123">
        <f t="shared" si="15"/>
        <v>0</v>
      </c>
      <c r="CB32" s="123">
        <f t="shared" si="16"/>
        <v>0</v>
      </c>
    </row>
    <row r="33" spans="2:80" x14ac:dyDescent="0.35">
      <c r="B33" s="27" t="str">
        <f>'VPS1'!A29</f>
        <v>-</v>
      </c>
      <c r="C33" s="28">
        <f>'VPS1'!B29</f>
        <v>0</v>
      </c>
      <c r="D33" s="28">
        <f>'VPS1'!C29</f>
        <v>0</v>
      </c>
      <c r="E33" s="27">
        <f>'VPS1'!D29</f>
        <v>0</v>
      </c>
      <c r="F33" s="27">
        <f>'VPS1'!E29</f>
        <v>0</v>
      </c>
      <c r="G33" s="27">
        <f>'VPS1'!G29</f>
        <v>0</v>
      </c>
      <c r="H33" s="75">
        <f>'VPS1'!F29</f>
        <v>0</v>
      </c>
      <c r="I33" s="48">
        <f t="shared" si="32"/>
        <v>0</v>
      </c>
      <c r="J33" s="46">
        <f>COUNTIFS('D5'!$B$12:$B$4999,$B33,'D5'!$AF$12:$AF$4999,J$8,'D5'!$AI$12:$AI$4999,"taip")</f>
        <v>0</v>
      </c>
      <c r="K33" s="46">
        <f>COUNTIFS('D5'!$B$12:$B$4999,$B33,'D5'!$AF$12:$AF$4999,K$8,'D5'!$AI$12:$AI$4999,"taip")</f>
        <v>0</v>
      </c>
      <c r="L33" s="46">
        <f>COUNTIFS('D5'!$B$12:$B$4999,$B33,'D5'!$AF$12:$AF$4999,L$8,'D5'!$AI$12:$AI$4999,"taip")</f>
        <v>0</v>
      </c>
      <c r="M33" s="46">
        <f>COUNTIFS('D5'!$B$12:$B$4999,$B33,'D5'!$AF$12:$AF$4999,M$8,'D5'!$AI$12:$AI$4999,"taip")</f>
        <v>0</v>
      </c>
      <c r="N33" s="46">
        <f>COUNTIFS('D5'!$B$12:$B$4999,$B33,'D5'!$AF$12:$AF$4999,N$8,'D5'!$AI$12:$AI$4999,"taip")</f>
        <v>0</v>
      </c>
      <c r="O33" s="46">
        <f>COUNTIFS('D5'!$B$12:$B$4999,$B33,'D5'!$AF$12:$AF$4999,O$8,'D5'!$AI$12:$AI$4999,"taip")</f>
        <v>0</v>
      </c>
      <c r="P33" s="46">
        <f>COUNTIFS('D5'!$B$12:$B$4999,$B33,'D5'!$AF$12:$AF$4999,P$8,'D5'!$AI$12:$AI$4999,"taip")</f>
        <v>0</v>
      </c>
      <c r="Q33" s="48">
        <f t="shared" si="33"/>
        <v>0</v>
      </c>
      <c r="R33" s="46">
        <f>SUMIFS('D5'!$W$12:$W$4999,'D5'!$B$12:$B$4999,$B33,'D5'!$AF$12:$AF$4999,R$8,'D5'!$AI$12:$AI$4999,"taip")</f>
        <v>0</v>
      </c>
      <c r="S33" s="46">
        <f>SUMIFS('D5'!$W$12:$W$4999,'D5'!$B$12:$B$4999,$B33,'D5'!$AF$12:$AF$4999,S$8,'D5'!$AI$12:$AI$4999,"taip")</f>
        <v>0</v>
      </c>
      <c r="T33" s="46">
        <f>SUMIFS('D5'!$W$12:$W$4999,'D5'!$B$12:$B$4999,$B33,'D5'!$AF$12:$AF$4999,T$8,'D5'!$AI$12:$AI$4999,"taip")</f>
        <v>0</v>
      </c>
      <c r="U33" s="46">
        <f>SUMIFS('D5'!$W$12:$W$4999,'D5'!$B$12:$B$4999,$B33,'D5'!$AF$12:$AF$4999,U$8,'D5'!$AI$12:$AI$4999,"taip")</f>
        <v>0</v>
      </c>
      <c r="V33" s="46">
        <f>SUMIFS('D5'!$W$12:$W$4999,'D5'!$B$12:$B$4999,$B33,'D5'!$AF$12:$AF$4999,V$8,'D5'!$AI$12:$AI$4999,"taip")</f>
        <v>0</v>
      </c>
      <c r="W33" s="46">
        <f>SUMIFS('D5'!$W$12:$W$4999,'D5'!$B$12:$B$4999,$B33,'D5'!$AF$12:$AF$4999,W$8,'D5'!$AI$12:$AI$4999,"taip")</f>
        <v>0</v>
      </c>
      <c r="X33" s="46">
        <f>SUMIFS('D5'!$W$12:$W$4999,'D5'!$B$12:$B$4999,$B33,'D5'!$AF$12:$AF$4999,X$8,'D5'!$AI$12:$AI$4999,"taip")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COUNTIFS('D5'!$B$12:$B$4999,$B33,'D5'!$AG$12:$AG$4999,AH$8,'D5'!$AJ$12:$AJ$4999,"taip")</f>
        <v>0</v>
      </c>
      <c r="AI33" s="46">
        <f>COUNTIFS('D5'!$B$12:$B$4999,$B33,'D5'!$AG$12:$AG$4999,AI$8,'D5'!$AJ$12:$AJ$4999,"taip")</f>
        <v>0</v>
      </c>
      <c r="AJ33" s="46">
        <f>COUNTIFS('D5'!$B$12:$B$4999,$B33,'D5'!$AG$12:$AG$4999,AJ$8,'D5'!$AJ$12:$AJ$4999,"taip")</f>
        <v>0</v>
      </c>
      <c r="AK33" s="46">
        <f>COUNTIFS('D5'!$B$12:$B$4999,$B33,'D5'!$AG$12:$AG$4999,AK$8,'D5'!$AJ$12:$AJ$4999,"taip")</f>
        <v>0</v>
      </c>
      <c r="AL33" s="46">
        <f>COUNTIFS('D5'!$B$12:$B$4999,$B33,'D5'!$AG$12:$AG$4999,AL$8,'D5'!$AJ$12:$AJ$4999,"taip")</f>
        <v>0</v>
      </c>
      <c r="AM33" s="46">
        <f>COUNTIFS('D5'!$B$12:$B$4999,$B33,'D5'!$AG$12:$AG$4999,AM$8,'D5'!$AJ$12:$AJ$4999,"taip")</f>
        <v>0</v>
      </c>
      <c r="AN33" s="46">
        <f>COUNTIFS('D5'!$B$12:$B$4999,$B33,'D5'!$AG$12:$AG$4999,AN$8,'D5'!$AJ$12:$AJ$4999,"taip")</f>
        <v>0</v>
      </c>
      <c r="AO33" s="48">
        <f t="shared" si="35"/>
        <v>0</v>
      </c>
      <c r="AP33" s="46">
        <f>SUMIFS('D5'!$W$12:$W$4999,'D5'!$B$12:$B$4999,$B33,'D5'!$AG$12:$AG$4999,AP$8,'D5'!$AJ$12:$AJ$4999,"taip")</f>
        <v>0</v>
      </c>
      <c r="AQ33" s="46">
        <f>SUMIFS('D5'!$W$12:$W$4999,'D5'!$B$12:$B$4999,$B33,'D5'!$AG$12:$AG$4999,AQ$8,'D5'!$AJ$12:$AJ$4999,"taip")</f>
        <v>0</v>
      </c>
      <c r="AR33" s="46">
        <f>SUMIFS('D5'!$W$12:$W$4999,'D5'!$B$12:$B$4999,$B33,'D5'!$AG$12:$AG$4999,AR$8,'D5'!$AJ$12:$AJ$4999,"taip")</f>
        <v>0</v>
      </c>
      <c r="AS33" s="46">
        <f>SUMIFS('D5'!$W$12:$W$4999,'D5'!$B$12:$B$4999,$B33,'D5'!$AG$12:$AG$4999,AS$8,'D5'!$AJ$12:$AJ$4999,"taip")</f>
        <v>0</v>
      </c>
      <c r="AT33" s="46">
        <f>SUMIFS('D5'!$W$12:$W$4999,'D5'!$B$12:$B$4999,$B33,'D5'!$AG$12:$AG$4999,AT$8,'D5'!$AJ$12:$AJ$4999,"taip")</f>
        <v>0</v>
      </c>
      <c r="AU33" s="46">
        <f>SUMIFS('D5'!$W$12:$W$4999,'D5'!$B$12:$B$4999,$B33,'D5'!$AG$12:$AG$4999,AU$8,'D5'!$AJ$12:$AJ$4999,"taip")</f>
        <v>0</v>
      </c>
      <c r="AV33" s="46">
        <f>SUMIFS('D5'!$W$12:$W$4999,'D5'!$B$12:$B$4999,$B33,'D5'!$AG$12:$AG$4999,AV$8,'D5'!$AJ$12:$AJ$4999,"taip")</f>
        <v>0</v>
      </c>
      <c r="AW33" s="124">
        <f t="shared" si="27"/>
        <v>0</v>
      </c>
      <c r="AX33" s="123">
        <f t="shared" si="28"/>
        <v>0</v>
      </c>
      <c r="AY33" s="123">
        <f t="shared" si="4"/>
        <v>0</v>
      </c>
      <c r="AZ33" s="123">
        <f t="shared" si="5"/>
        <v>0</v>
      </c>
      <c r="BA33" s="123">
        <f t="shared" si="6"/>
        <v>0</v>
      </c>
      <c r="BB33" s="123">
        <f t="shared" si="7"/>
        <v>0</v>
      </c>
      <c r="BC33" s="123">
        <f t="shared" si="8"/>
        <v>0</v>
      </c>
      <c r="BD33" s="123">
        <f t="shared" si="9"/>
        <v>0</v>
      </c>
      <c r="BE33" s="48">
        <f t="shared" si="36"/>
        <v>0</v>
      </c>
      <c r="BF33" s="46">
        <f>COUNTIFS('D5'!$B$12:$B$4999,$B33,'D5'!$AH$12:$AH$4999,BF$8,'D5'!$AK$12:$AK$4999,"taip")</f>
        <v>0</v>
      </c>
      <c r="BG33" s="46">
        <f>COUNTIFS('D5'!$B$12:$B$4999,$B33,'D5'!$AH$12:$AH$4999,BG$8,'D5'!$AK$12:$AK$4999,"taip")</f>
        <v>0</v>
      </c>
      <c r="BH33" s="46">
        <f>COUNTIFS('D5'!$B$12:$B$4999,$B33,'D5'!$AH$12:$AH$4999,BH$8,'D5'!$AK$12:$AK$4999,"taip")</f>
        <v>0</v>
      </c>
      <c r="BI33" s="46">
        <f>COUNTIFS('D5'!$B$12:$B$4999,$B33,'D5'!$AH$12:$AH$4999,BI$8,'D5'!$AK$12:$AK$4999,"taip")</f>
        <v>0</v>
      </c>
      <c r="BJ33" s="46">
        <f>COUNTIFS('D5'!$B$12:$B$4999,$B33,'D5'!$AH$12:$AH$4999,BJ$8,'D5'!$AK$12:$AK$4999,"taip")</f>
        <v>0</v>
      </c>
      <c r="BK33" s="46">
        <f>COUNTIFS('D5'!$B$12:$B$4999,$B33,'D5'!$AH$12:$AH$4999,BK$8,'D5'!$AK$12:$AK$4999,"taip")</f>
        <v>0</v>
      </c>
      <c r="BL33" s="46">
        <f>COUNTIFS('D5'!$B$12:$B$4999,$B33,'D5'!$AH$12:$AH$4999,BL$8,'D5'!$AK$12:$AK$4999,"taip")</f>
        <v>0</v>
      </c>
      <c r="BM33" s="48">
        <f t="shared" si="37"/>
        <v>0</v>
      </c>
      <c r="BN33" s="46">
        <f>SUMIFS('D5'!$W$12:$W$4999,'D5'!$B$12:$B$4999,$B33,'D5'!$AH$12:$AH$4999,BN$8,'D5'!$AK$12:$AK$4999,"taip")</f>
        <v>0</v>
      </c>
      <c r="BO33" s="46">
        <f>SUMIFS('D5'!$W$12:$W$4999,'D5'!$B$12:$B$4999,$B33,'D5'!$AH$12:$AH$4999,BO$8,'D5'!$AK$12:$AK$4999,"taip")</f>
        <v>0</v>
      </c>
      <c r="BP33" s="46">
        <f>SUMIFS('D5'!$W$12:$W$4999,'D5'!$B$12:$B$4999,$B33,'D5'!$AH$12:$AH$4999,BP$8,'D5'!$AK$12:$AK$4999,"taip")</f>
        <v>0</v>
      </c>
      <c r="BQ33" s="46">
        <f>SUMIFS('D5'!$W$12:$W$4999,'D5'!$B$12:$B$4999,$B33,'D5'!$AH$12:$AH$4999,BQ$8,'D5'!$AK$12:$AK$4999,"taip")</f>
        <v>0</v>
      </c>
      <c r="BR33" s="46">
        <f>SUMIFS('D5'!$W$12:$W$4999,'D5'!$B$12:$B$4999,$B33,'D5'!$AH$12:$AH$4999,BR$8,'D5'!$AK$12:$AK$4999,"taip")</f>
        <v>0</v>
      </c>
      <c r="BS33" s="46">
        <f>SUMIFS('D5'!$W$12:$W$4999,'D5'!$B$12:$B$4999,$B33,'D5'!$AH$12:$AH$4999,BS$8,'D5'!$AK$12:$AK$4999,"taip")</f>
        <v>0</v>
      </c>
      <c r="BT33" s="46">
        <f>SUMIFS('D5'!$W$12:$W$4999,'D5'!$B$12:$B$4999,$B33,'D5'!$AH$12:$AH$4999,BT$8,'D5'!$AK$12:$AK$4999,"taip")</f>
        <v>0</v>
      </c>
      <c r="BU33" s="124">
        <f t="shared" si="30"/>
        <v>0</v>
      </c>
      <c r="BV33" s="123">
        <f t="shared" si="31"/>
        <v>0</v>
      </c>
      <c r="BW33" s="123">
        <f t="shared" si="11"/>
        <v>0</v>
      </c>
      <c r="BX33" s="123">
        <f t="shared" si="12"/>
        <v>0</v>
      </c>
      <c r="BY33" s="123">
        <f t="shared" si="13"/>
        <v>0</v>
      </c>
      <c r="BZ33" s="123">
        <f t="shared" si="14"/>
        <v>0</v>
      </c>
      <c r="CA33" s="123">
        <f t="shared" si="15"/>
        <v>0</v>
      </c>
      <c r="CB33" s="123">
        <f t="shared" si="16"/>
        <v>0</v>
      </c>
    </row>
    <row r="34" spans="2:80" x14ac:dyDescent="0.35">
      <c r="B34" s="27" t="str">
        <f>'VPS1'!A30</f>
        <v>-</v>
      </c>
      <c r="C34" s="28">
        <f>'VPS1'!B30</f>
        <v>0</v>
      </c>
      <c r="D34" s="28">
        <f>'VPS1'!C30</f>
        <v>0</v>
      </c>
      <c r="E34" s="27">
        <f>'VPS1'!D30</f>
        <v>0</v>
      </c>
      <c r="F34" s="27">
        <f>'VPS1'!E30</f>
        <v>0</v>
      </c>
      <c r="G34" s="27">
        <f>'VPS1'!G30</f>
        <v>0</v>
      </c>
      <c r="H34" s="75">
        <f>'VPS1'!F30</f>
        <v>0</v>
      </c>
      <c r="I34" s="48">
        <f t="shared" si="32"/>
        <v>0</v>
      </c>
      <c r="J34" s="46">
        <f>COUNTIFS('D5'!$B$12:$B$4999,$B34,'D5'!$AF$12:$AF$4999,J$8,'D5'!$AI$12:$AI$4999,"taip")</f>
        <v>0</v>
      </c>
      <c r="K34" s="46">
        <f>COUNTIFS('D5'!$B$12:$B$4999,$B34,'D5'!$AF$12:$AF$4999,K$8,'D5'!$AI$12:$AI$4999,"taip")</f>
        <v>0</v>
      </c>
      <c r="L34" s="46">
        <f>COUNTIFS('D5'!$B$12:$B$4999,$B34,'D5'!$AF$12:$AF$4999,L$8,'D5'!$AI$12:$AI$4999,"taip")</f>
        <v>0</v>
      </c>
      <c r="M34" s="46">
        <f>COUNTIFS('D5'!$B$12:$B$4999,$B34,'D5'!$AF$12:$AF$4999,M$8,'D5'!$AI$12:$AI$4999,"taip")</f>
        <v>0</v>
      </c>
      <c r="N34" s="46">
        <f>COUNTIFS('D5'!$B$12:$B$4999,$B34,'D5'!$AF$12:$AF$4999,N$8,'D5'!$AI$12:$AI$4999,"taip")</f>
        <v>0</v>
      </c>
      <c r="O34" s="46">
        <f>COUNTIFS('D5'!$B$12:$B$4999,$B34,'D5'!$AF$12:$AF$4999,O$8,'D5'!$AI$12:$AI$4999,"taip")</f>
        <v>0</v>
      </c>
      <c r="P34" s="46">
        <f>COUNTIFS('D5'!$B$12:$B$4999,$B34,'D5'!$AF$12:$AF$4999,P$8,'D5'!$AI$12:$AI$4999,"taip")</f>
        <v>0</v>
      </c>
      <c r="Q34" s="48">
        <f t="shared" si="33"/>
        <v>0</v>
      </c>
      <c r="R34" s="46">
        <f>SUMIFS('D5'!$W$12:$W$4999,'D5'!$B$12:$B$4999,$B34,'D5'!$AF$12:$AF$4999,R$8,'D5'!$AI$12:$AI$4999,"taip")</f>
        <v>0</v>
      </c>
      <c r="S34" s="46">
        <f>SUMIFS('D5'!$W$12:$W$4999,'D5'!$B$12:$B$4999,$B34,'D5'!$AF$12:$AF$4999,S$8,'D5'!$AI$12:$AI$4999,"taip")</f>
        <v>0</v>
      </c>
      <c r="T34" s="46">
        <f>SUMIFS('D5'!$W$12:$W$4999,'D5'!$B$12:$B$4999,$B34,'D5'!$AF$12:$AF$4999,T$8,'D5'!$AI$12:$AI$4999,"taip")</f>
        <v>0</v>
      </c>
      <c r="U34" s="46">
        <f>SUMIFS('D5'!$W$12:$W$4999,'D5'!$B$12:$B$4999,$B34,'D5'!$AF$12:$AF$4999,U$8,'D5'!$AI$12:$AI$4999,"taip")</f>
        <v>0</v>
      </c>
      <c r="V34" s="46">
        <f>SUMIFS('D5'!$W$12:$W$4999,'D5'!$B$12:$B$4999,$B34,'D5'!$AF$12:$AF$4999,V$8,'D5'!$AI$12:$AI$4999,"taip")</f>
        <v>0</v>
      </c>
      <c r="W34" s="46">
        <f>SUMIFS('D5'!$W$12:$W$4999,'D5'!$B$12:$B$4999,$B34,'D5'!$AF$12:$AF$4999,W$8,'D5'!$AI$12:$AI$4999,"taip")</f>
        <v>0</v>
      </c>
      <c r="X34" s="46">
        <f>SUMIFS('D5'!$W$12:$W$4999,'D5'!$B$12:$B$4999,$B34,'D5'!$AF$12:$AF$4999,X$8,'D5'!$AI$12:$AI$4999,"taip")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COUNTIFS('D5'!$B$12:$B$4999,$B34,'D5'!$AG$12:$AG$4999,AH$8,'D5'!$AJ$12:$AJ$4999,"taip")</f>
        <v>0</v>
      </c>
      <c r="AI34" s="46">
        <f>COUNTIFS('D5'!$B$12:$B$4999,$B34,'D5'!$AG$12:$AG$4999,AI$8,'D5'!$AJ$12:$AJ$4999,"taip")</f>
        <v>0</v>
      </c>
      <c r="AJ34" s="46">
        <f>COUNTIFS('D5'!$B$12:$B$4999,$B34,'D5'!$AG$12:$AG$4999,AJ$8,'D5'!$AJ$12:$AJ$4999,"taip")</f>
        <v>0</v>
      </c>
      <c r="AK34" s="46">
        <f>COUNTIFS('D5'!$B$12:$B$4999,$B34,'D5'!$AG$12:$AG$4999,AK$8,'D5'!$AJ$12:$AJ$4999,"taip")</f>
        <v>0</v>
      </c>
      <c r="AL34" s="46">
        <f>COUNTIFS('D5'!$B$12:$B$4999,$B34,'D5'!$AG$12:$AG$4999,AL$8,'D5'!$AJ$12:$AJ$4999,"taip")</f>
        <v>0</v>
      </c>
      <c r="AM34" s="46">
        <f>COUNTIFS('D5'!$B$12:$B$4999,$B34,'D5'!$AG$12:$AG$4999,AM$8,'D5'!$AJ$12:$AJ$4999,"taip")</f>
        <v>0</v>
      </c>
      <c r="AN34" s="46">
        <f>COUNTIFS('D5'!$B$12:$B$4999,$B34,'D5'!$AG$12:$AG$4999,AN$8,'D5'!$AJ$12:$AJ$4999,"taip")</f>
        <v>0</v>
      </c>
      <c r="AO34" s="48">
        <f t="shared" si="35"/>
        <v>0</v>
      </c>
      <c r="AP34" s="46">
        <f>SUMIFS('D5'!$W$12:$W$4999,'D5'!$B$12:$B$4999,$B34,'D5'!$AG$12:$AG$4999,AP$8,'D5'!$AJ$12:$AJ$4999,"taip")</f>
        <v>0</v>
      </c>
      <c r="AQ34" s="46">
        <f>SUMIFS('D5'!$W$12:$W$4999,'D5'!$B$12:$B$4999,$B34,'D5'!$AG$12:$AG$4999,AQ$8,'D5'!$AJ$12:$AJ$4999,"taip")</f>
        <v>0</v>
      </c>
      <c r="AR34" s="46">
        <f>SUMIFS('D5'!$W$12:$W$4999,'D5'!$B$12:$B$4999,$B34,'D5'!$AG$12:$AG$4999,AR$8,'D5'!$AJ$12:$AJ$4999,"taip")</f>
        <v>0</v>
      </c>
      <c r="AS34" s="46">
        <f>SUMIFS('D5'!$W$12:$W$4999,'D5'!$B$12:$B$4999,$B34,'D5'!$AG$12:$AG$4999,AS$8,'D5'!$AJ$12:$AJ$4999,"taip")</f>
        <v>0</v>
      </c>
      <c r="AT34" s="46">
        <f>SUMIFS('D5'!$W$12:$W$4999,'D5'!$B$12:$B$4999,$B34,'D5'!$AG$12:$AG$4999,AT$8,'D5'!$AJ$12:$AJ$4999,"taip")</f>
        <v>0</v>
      </c>
      <c r="AU34" s="46">
        <f>SUMIFS('D5'!$W$12:$W$4999,'D5'!$B$12:$B$4999,$B34,'D5'!$AG$12:$AG$4999,AU$8,'D5'!$AJ$12:$AJ$4999,"taip")</f>
        <v>0</v>
      </c>
      <c r="AV34" s="46">
        <f>SUMIFS('D5'!$W$12:$W$4999,'D5'!$B$12:$B$4999,$B34,'D5'!$AG$12:$AG$4999,AV$8,'D5'!$AJ$12:$AJ$4999,"taip")</f>
        <v>0</v>
      </c>
      <c r="AW34" s="124">
        <f t="shared" si="27"/>
        <v>0</v>
      </c>
      <c r="AX34" s="123">
        <f t="shared" si="28"/>
        <v>0</v>
      </c>
      <c r="AY34" s="123">
        <f t="shared" si="4"/>
        <v>0</v>
      </c>
      <c r="AZ34" s="123">
        <f t="shared" si="5"/>
        <v>0</v>
      </c>
      <c r="BA34" s="123">
        <f t="shared" si="6"/>
        <v>0</v>
      </c>
      <c r="BB34" s="123">
        <f t="shared" si="7"/>
        <v>0</v>
      </c>
      <c r="BC34" s="123">
        <f t="shared" si="8"/>
        <v>0</v>
      </c>
      <c r="BD34" s="123">
        <f t="shared" si="9"/>
        <v>0</v>
      </c>
      <c r="BE34" s="48">
        <f t="shared" si="36"/>
        <v>0</v>
      </c>
      <c r="BF34" s="46">
        <f>COUNTIFS('D5'!$B$12:$B$4999,$B34,'D5'!$AH$12:$AH$4999,BF$8,'D5'!$AK$12:$AK$4999,"taip")</f>
        <v>0</v>
      </c>
      <c r="BG34" s="46">
        <f>COUNTIFS('D5'!$B$12:$B$4999,$B34,'D5'!$AH$12:$AH$4999,BG$8,'D5'!$AK$12:$AK$4999,"taip")</f>
        <v>0</v>
      </c>
      <c r="BH34" s="46">
        <f>COUNTIFS('D5'!$B$12:$B$4999,$B34,'D5'!$AH$12:$AH$4999,BH$8,'D5'!$AK$12:$AK$4999,"taip")</f>
        <v>0</v>
      </c>
      <c r="BI34" s="46">
        <f>COUNTIFS('D5'!$B$12:$B$4999,$B34,'D5'!$AH$12:$AH$4999,BI$8,'D5'!$AK$12:$AK$4999,"taip")</f>
        <v>0</v>
      </c>
      <c r="BJ34" s="46">
        <f>COUNTIFS('D5'!$B$12:$B$4999,$B34,'D5'!$AH$12:$AH$4999,BJ$8,'D5'!$AK$12:$AK$4999,"taip")</f>
        <v>0</v>
      </c>
      <c r="BK34" s="46">
        <f>COUNTIFS('D5'!$B$12:$B$4999,$B34,'D5'!$AH$12:$AH$4999,BK$8,'D5'!$AK$12:$AK$4999,"taip")</f>
        <v>0</v>
      </c>
      <c r="BL34" s="46">
        <f>COUNTIFS('D5'!$B$12:$B$4999,$B34,'D5'!$AH$12:$AH$4999,BL$8,'D5'!$AK$12:$AK$4999,"taip")</f>
        <v>0</v>
      </c>
      <c r="BM34" s="48">
        <f t="shared" si="37"/>
        <v>0</v>
      </c>
      <c r="BN34" s="46">
        <f>SUMIFS('D5'!$W$12:$W$4999,'D5'!$B$12:$B$4999,$B34,'D5'!$AH$12:$AH$4999,BN$8,'D5'!$AK$12:$AK$4999,"taip")</f>
        <v>0</v>
      </c>
      <c r="BO34" s="46">
        <f>SUMIFS('D5'!$W$12:$W$4999,'D5'!$B$12:$B$4999,$B34,'D5'!$AH$12:$AH$4999,BO$8,'D5'!$AK$12:$AK$4999,"taip")</f>
        <v>0</v>
      </c>
      <c r="BP34" s="46">
        <f>SUMIFS('D5'!$W$12:$W$4999,'D5'!$B$12:$B$4999,$B34,'D5'!$AH$12:$AH$4999,BP$8,'D5'!$AK$12:$AK$4999,"taip")</f>
        <v>0</v>
      </c>
      <c r="BQ34" s="46">
        <f>SUMIFS('D5'!$W$12:$W$4999,'D5'!$B$12:$B$4999,$B34,'D5'!$AH$12:$AH$4999,BQ$8,'D5'!$AK$12:$AK$4999,"taip")</f>
        <v>0</v>
      </c>
      <c r="BR34" s="46">
        <f>SUMIFS('D5'!$W$12:$W$4999,'D5'!$B$12:$B$4999,$B34,'D5'!$AH$12:$AH$4999,BR$8,'D5'!$AK$12:$AK$4999,"taip")</f>
        <v>0</v>
      </c>
      <c r="BS34" s="46">
        <f>SUMIFS('D5'!$W$12:$W$4999,'D5'!$B$12:$B$4999,$B34,'D5'!$AH$12:$AH$4999,BS$8,'D5'!$AK$12:$AK$4999,"taip")</f>
        <v>0</v>
      </c>
      <c r="BT34" s="46">
        <f>SUMIFS('D5'!$W$12:$W$4999,'D5'!$B$12:$B$4999,$B34,'D5'!$AH$12:$AH$4999,BT$8,'D5'!$AK$12:$AK$4999,"taip")</f>
        <v>0</v>
      </c>
      <c r="BU34" s="124">
        <f t="shared" si="30"/>
        <v>0</v>
      </c>
      <c r="BV34" s="123">
        <f t="shared" si="31"/>
        <v>0</v>
      </c>
      <c r="BW34" s="123">
        <f t="shared" si="11"/>
        <v>0</v>
      </c>
      <c r="BX34" s="123">
        <f t="shared" si="12"/>
        <v>0</v>
      </c>
      <c r="BY34" s="123">
        <f t="shared" si="13"/>
        <v>0</v>
      </c>
      <c r="BZ34" s="123">
        <f t="shared" si="14"/>
        <v>0</v>
      </c>
      <c r="CA34" s="123">
        <f t="shared" si="15"/>
        <v>0</v>
      </c>
      <c r="CB34" s="123">
        <f t="shared" si="16"/>
        <v>0</v>
      </c>
    </row>
    <row r="35" spans="2:80" x14ac:dyDescent="0.35">
      <c r="B35" s="27" t="str">
        <f>'VPS1'!A31</f>
        <v>-</v>
      </c>
      <c r="C35" s="28">
        <f>'VPS1'!B31</f>
        <v>0</v>
      </c>
      <c r="D35" s="28">
        <f>'VPS1'!C31</f>
        <v>0</v>
      </c>
      <c r="E35" s="27">
        <f>'VPS1'!D31</f>
        <v>0</v>
      </c>
      <c r="F35" s="27">
        <f>'VPS1'!E31</f>
        <v>0</v>
      </c>
      <c r="G35" s="27">
        <f>'VPS1'!G31</f>
        <v>0</v>
      </c>
      <c r="H35" s="75">
        <f>'VPS1'!F31</f>
        <v>0</v>
      </c>
      <c r="I35" s="48">
        <f t="shared" si="32"/>
        <v>0</v>
      </c>
      <c r="J35" s="46">
        <f>COUNTIFS('D5'!$B$12:$B$4999,$B35,'D5'!$AF$12:$AF$4999,J$8,'D5'!$AI$12:$AI$4999,"taip")</f>
        <v>0</v>
      </c>
      <c r="K35" s="46">
        <f>COUNTIFS('D5'!$B$12:$B$4999,$B35,'D5'!$AF$12:$AF$4999,K$8,'D5'!$AI$12:$AI$4999,"taip")</f>
        <v>0</v>
      </c>
      <c r="L35" s="46">
        <f>COUNTIFS('D5'!$B$12:$B$4999,$B35,'D5'!$AF$12:$AF$4999,L$8,'D5'!$AI$12:$AI$4999,"taip")</f>
        <v>0</v>
      </c>
      <c r="M35" s="46">
        <f>COUNTIFS('D5'!$B$12:$B$4999,$B35,'D5'!$AF$12:$AF$4999,M$8,'D5'!$AI$12:$AI$4999,"taip")</f>
        <v>0</v>
      </c>
      <c r="N35" s="46">
        <f>COUNTIFS('D5'!$B$12:$B$4999,$B35,'D5'!$AF$12:$AF$4999,N$8,'D5'!$AI$12:$AI$4999,"taip")</f>
        <v>0</v>
      </c>
      <c r="O35" s="46">
        <f>COUNTIFS('D5'!$B$12:$B$4999,$B35,'D5'!$AF$12:$AF$4999,O$8,'D5'!$AI$12:$AI$4999,"taip")</f>
        <v>0</v>
      </c>
      <c r="P35" s="46">
        <f>COUNTIFS('D5'!$B$12:$B$4999,$B35,'D5'!$AF$12:$AF$4999,P$8,'D5'!$AI$12:$AI$4999,"taip")</f>
        <v>0</v>
      </c>
      <c r="Q35" s="48">
        <f t="shared" si="33"/>
        <v>0</v>
      </c>
      <c r="R35" s="46">
        <f>SUMIFS('D5'!$W$12:$W$4999,'D5'!$B$12:$B$4999,$B35,'D5'!$AF$12:$AF$4999,R$8,'D5'!$AI$12:$AI$4999,"taip")</f>
        <v>0</v>
      </c>
      <c r="S35" s="46">
        <f>SUMIFS('D5'!$W$12:$W$4999,'D5'!$B$12:$B$4999,$B35,'D5'!$AF$12:$AF$4999,S$8,'D5'!$AI$12:$AI$4999,"taip")</f>
        <v>0</v>
      </c>
      <c r="T35" s="46">
        <f>SUMIFS('D5'!$W$12:$W$4999,'D5'!$B$12:$B$4999,$B35,'D5'!$AF$12:$AF$4999,T$8,'D5'!$AI$12:$AI$4999,"taip")</f>
        <v>0</v>
      </c>
      <c r="U35" s="46">
        <f>SUMIFS('D5'!$W$12:$W$4999,'D5'!$B$12:$B$4999,$B35,'D5'!$AF$12:$AF$4999,U$8,'D5'!$AI$12:$AI$4999,"taip")</f>
        <v>0</v>
      </c>
      <c r="V35" s="46">
        <f>SUMIFS('D5'!$W$12:$W$4999,'D5'!$B$12:$B$4999,$B35,'D5'!$AF$12:$AF$4999,V$8,'D5'!$AI$12:$AI$4999,"taip")</f>
        <v>0</v>
      </c>
      <c r="W35" s="46">
        <f>SUMIFS('D5'!$W$12:$W$4999,'D5'!$B$12:$B$4999,$B35,'D5'!$AF$12:$AF$4999,W$8,'D5'!$AI$12:$AI$4999,"taip")</f>
        <v>0</v>
      </c>
      <c r="X35" s="46">
        <f>SUMIFS('D5'!$W$12:$W$4999,'D5'!$B$12:$B$4999,$B35,'D5'!$AF$12:$AF$4999,X$8,'D5'!$AI$12:$AI$4999,"taip")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COUNTIFS('D5'!$B$12:$B$4999,$B35,'D5'!$AG$12:$AG$4999,AH$8,'D5'!$AJ$12:$AJ$4999,"taip")</f>
        <v>0</v>
      </c>
      <c r="AI35" s="46">
        <f>COUNTIFS('D5'!$B$12:$B$4999,$B35,'D5'!$AG$12:$AG$4999,AI$8,'D5'!$AJ$12:$AJ$4999,"taip")</f>
        <v>0</v>
      </c>
      <c r="AJ35" s="46">
        <f>COUNTIFS('D5'!$B$12:$B$4999,$B35,'D5'!$AG$12:$AG$4999,AJ$8,'D5'!$AJ$12:$AJ$4999,"taip")</f>
        <v>0</v>
      </c>
      <c r="AK35" s="46">
        <f>COUNTIFS('D5'!$B$12:$B$4999,$B35,'D5'!$AG$12:$AG$4999,AK$8,'D5'!$AJ$12:$AJ$4999,"taip")</f>
        <v>0</v>
      </c>
      <c r="AL35" s="46">
        <f>COUNTIFS('D5'!$B$12:$B$4999,$B35,'D5'!$AG$12:$AG$4999,AL$8,'D5'!$AJ$12:$AJ$4999,"taip")</f>
        <v>0</v>
      </c>
      <c r="AM35" s="46">
        <f>COUNTIFS('D5'!$B$12:$B$4999,$B35,'D5'!$AG$12:$AG$4999,AM$8,'D5'!$AJ$12:$AJ$4999,"taip")</f>
        <v>0</v>
      </c>
      <c r="AN35" s="46">
        <f>COUNTIFS('D5'!$B$12:$B$4999,$B35,'D5'!$AG$12:$AG$4999,AN$8,'D5'!$AJ$12:$AJ$4999,"taip")</f>
        <v>0</v>
      </c>
      <c r="AO35" s="48">
        <f t="shared" si="35"/>
        <v>0</v>
      </c>
      <c r="AP35" s="46">
        <f>SUMIFS('D5'!$W$12:$W$4999,'D5'!$B$12:$B$4999,$B35,'D5'!$AG$12:$AG$4999,AP$8,'D5'!$AJ$12:$AJ$4999,"taip")</f>
        <v>0</v>
      </c>
      <c r="AQ35" s="46">
        <f>SUMIFS('D5'!$W$12:$W$4999,'D5'!$B$12:$B$4999,$B35,'D5'!$AG$12:$AG$4999,AQ$8,'D5'!$AJ$12:$AJ$4999,"taip")</f>
        <v>0</v>
      </c>
      <c r="AR35" s="46">
        <f>SUMIFS('D5'!$W$12:$W$4999,'D5'!$B$12:$B$4999,$B35,'D5'!$AG$12:$AG$4999,AR$8,'D5'!$AJ$12:$AJ$4999,"taip")</f>
        <v>0</v>
      </c>
      <c r="AS35" s="46">
        <f>SUMIFS('D5'!$W$12:$W$4999,'D5'!$B$12:$B$4999,$B35,'D5'!$AG$12:$AG$4999,AS$8,'D5'!$AJ$12:$AJ$4999,"taip")</f>
        <v>0</v>
      </c>
      <c r="AT35" s="46">
        <f>SUMIFS('D5'!$W$12:$W$4999,'D5'!$B$12:$B$4999,$B35,'D5'!$AG$12:$AG$4999,AT$8,'D5'!$AJ$12:$AJ$4999,"taip")</f>
        <v>0</v>
      </c>
      <c r="AU35" s="46">
        <f>SUMIFS('D5'!$W$12:$W$4999,'D5'!$B$12:$B$4999,$B35,'D5'!$AG$12:$AG$4999,AU$8,'D5'!$AJ$12:$AJ$4999,"taip")</f>
        <v>0</v>
      </c>
      <c r="AV35" s="46">
        <f>SUMIFS('D5'!$W$12:$W$4999,'D5'!$B$12:$B$4999,$B35,'D5'!$AG$12:$AG$4999,AV$8,'D5'!$AJ$12:$AJ$4999,"taip")</f>
        <v>0</v>
      </c>
      <c r="AW35" s="124">
        <f t="shared" si="27"/>
        <v>0</v>
      </c>
      <c r="AX35" s="123">
        <f t="shared" si="28"/>
        <v>0</v>
      </c>
      <c r="AY35" s="123">
        <f t="shared" si="4"/>
        <v>0</v>
      </c>
      <c r="AZ35" s="123">
        <f t="shared" si="5"/>
        <v>0</v>
      </c>
      <c r="BA35" s="123">
        <f t="shared" si="6"/>
        <v>0</v>
      </c>
      <c r="BB35" s="123">
        <f t="shared" si="7"/>
        <v>0</v>
      </c>
      <c r="BC35" s="123">
        <f t="shared" si="8"/>
        <v>0</v>
      </c>
      <c r="BD35" s="123">
        <f t="shared" si="9"/>
        <v>0</v>
      </c>
      <c r="BE35" s="48">
        <f t="shared" si="36"/>
        <v>0</v>
      </c>
      <c r="BF35" s="46">
        <f>COUNTIFS('D5'!$B$12:$B$4999,$B35,'D5'!$AH$12:$AH$4999,BF$8,'D5'!$AK$12:$AK$4999,"taip")</f>
        <v>0</v>
      </c>
      <c r="BG35" s="46">
        <f>COUNTIFS('D5'!$B$12:$B$4999,$B35,'D5'!$AH$12:$AH$4999,BG$8,'D5'!$AK$12:$AK$4999,"taip")</f>
        <v>0</v>
      </c>
      <c r="BH35" s="46">
        <f>COUNTIFS('D5'!$B$12:$B$4999,$B35,'D5'!$AH$12:$AH$4999,BH$8,'D5'!$AK$12:$AK$4999,"taip")</f>
        <v>0</v>
      </c>
      <c r="BI35" s="46">
        <f>COUNTIFS('D5'!$B$12:$B$4999,$B35,'D5'!$AH$12:$AH$4999,BI$8,'D5'!$AK$12:$AK$4999,"taip")</f>
        <v>0</v>
      </c>
      <c r="BJ35" s="46">
        <f>COUNTIFS('D5'!$B$12:$B$4999,$B35,'D5'!$AH$12:$AH$4999,BJ$8,'D5'!$AK$12:$AK$4999,"taip")</f>
        <v>0</v>
      </c>
      <c r="BK35" s="46">
        <f>COUNTIFS('D5'!$B$12:$B$4999,$B35,'D5'!$AH$12:$AH$4999,BK$8,'D5'!$AK$12:$AK$4999,"taip")</f>
        <v>0</v>
      </c>
      <c r="BL35" s="46">
        <f>COUNTIFS('D5'!$B$12:$B$4999,$B35,'D5'!$AH$12:$AH$4999,BL$8,'D5'!$AK$12:$AK$4999,"taip")</f>
        <v>0</v>
      </c>
      <c r="BM35" s="48">
        <f t="shared" si="37"/>
        <v>0</v>
      </c>
      <c r="BN35" s="46">
        <f>SUMIFS('D5'!$W$12:$W$4999,'D5'!$B$12:$B$4999,$B35,'D5'!$AH$12:$AH$4999,BN$8,'D5'!$AK$12:$AK$4999,"taip")</f>
        <v>0</v>
      </c>
      <c r="BO35" s="46">
        <f>SUMIFS('D5'!$W$12:$W$4999,'D5'!$B$12:$B$4999,$B35,'D5'!$AH$12:$AH$4999,BO$8,'D5'!$AK$12:$AK$4999,"taip")</f>
        <v>0</v>
      </c>
      <c r="BP35" s="46">
        <f>SUMIFS('D5'!$W$12:$W$4999,'D5'!$B$12:$B$4999,$B35,'D5'!$AH$12:$AH$4999,BP$8,'D5'!$AK$12:$AK$4999,"taip")</f>
        <v>0</v>
      </c>
      <c r="BQ35" s="46">
        <f>SUMIFS('D5'!$W$12:$W$4999,'D5'!$B$12:$B$4999,$B35,'D5'!$AH$12:$AH$4999,BQ$8,'D5'!$AK$12:$AK$4999,"taip")</f>
        <v>0</v>
      </c>
      <c r="BR35" s="46">
        <f>SUMIFS('D5'!$W$12:$W$4999,'D5'!$B$12:$B$4999,$B35,'D5'!$AH$12:$AH$4999,BR$8,'D5'!$AK$12:$AK$4999,"taip")</f>
        <v>0</v>
      </c>
      <c r="BS35" s="46">
        <f>SUMIFS('D5'!$W$12:$W$4999,'D5'!$B$12:$B$4999,$B35,'D5'!$AH$12:$AH$4999,BS$8,'D5'!$AK$12:$AK$4999,"taip")</f>
        <v>0</v>
      </c>
      <c r="BT35" s="46">
        <f>SUMIFS('D5'!$W$12:$W$4999,'D5'!$B$12:$B$4999,$B35,'D5'!$AH$12:$AH$4999,BT$8,'D5'!$AK$12:$AK$4999,"taip")</f>
        <v>0</v>
      </c>
      <c r="BU35" s="124">
        <f t="shared" si="30"/>
        <v>0</v>
      </c>
      <c r="BV35" s="123">
        <f t="shared" si="31"/>
        <v>0</v>
      </c>
      <c r="BW35" s="123">
        <f t="shared" si="11"/>
        <v>0</v>
      </c>
      <c r="BX35" s="123">
        <f t="shared" si="12"/>
        <v>0</v>
      </c>
      <c r="BY35" s="123">
        <f t="shared" si="13"/>
        <v>0</v>
      </c>
      <c r="BZ35" s="123">
        <f t="shared" si="14"/>
        <v>0</v>
      </c>
      <c r="CA35" s="123">
        <f t="shared" si="15"/>
        <v>0</v>
      </c>
      <c r="CB35" s="123">
        <f t="shared" si="16"/>
        <v>0</v>
      </c>
    </row>
    <row r="36" spans="2:80" x14ac:dyDescent="0.35">
      <c r="B36" s="27" t="str">
        <f>'VPS1'!A32</f>
        <v>-</v>
      </c>
      <c r="C36" s="28">
        <f>'VPS1'!B32</f>
        <v>0</v>
      </c>
      <c r="D36" s="28">
        <f>'VPS1'!C32</f>
        <v>0</v>
      </c>
      <c r="E36" s="27">
        <f>'VPS1'!D32</f>
        <v>0</v>
      </c>
      <c r="F36" s="27">
        <f>'VPS1'!E32</f>
        <v>0</v>
      </c>
      <c r="G36" s="27">
        <f>'VPS1'!G32</f>
        <v>0</v>
      </c>
      <c r="H36" s="75">
        <f>'VPS1'!F32</f>
        <v>0</v>
      </c>
      <c r="I36" s="48">
        <f t="shared" si="32"/>
        <v>0</v>
      </c>
      <c r="J36" s="46">
        <f>COUNTIFS('D5'!$B$12:$B$4999,$B36,'D5'!$AF$12:$AF$4999,J$8,'D5'!$AI$12:$AI$4999,"taip")</f>
        <v>0</v>
      </c>
      <c r="K36" s="46">
        <f>COUNTIFS('D5'!$B$12:$B$4999,$B36,'D5'!$AF$12:$AF$4999,K$8,'D5'!$AI$12:$AI$4999,"taip")</f>
        <v>0</v>
      </c>
      <c r="L36" s="46">
        <f>COUNTIFS('D5'!$B$12:$B$4999,$B36,'D5'!$AF$12:$AF$4999,L$8,'D5'!$AI$12:$AI$4999,"taip")</f>
        <v>0</v>
      </c>
      <c r="M36" s="46">
        <f>COUNTIFS('D5'!$B$12:$B$4999,$B36,'D5'!$AF$12:$AF$4999,M$8,'D5'!$AI$12:$AI$4999,"taip")</f>
        <v>0</v>
      </c>
      <c r="N36" s="46">
        <f>COUNTIFS('D5'!$B$12:$B$4999,$B36,'D5'!$AF$12:$AF$4999,N$8,'D5'!$AI$12:$AI$4999,"taip")</f>
        <v>0</v>
      </c>
      <c r="O36" s="46">
        <f>COUNTIFS('D5'!$B$12:$B$4999,$B36,'D5'!$AF$12:$AF$4999,O$8,'D5'!$AI$12:$AI$4999,"taip")</f>
        <v>0</v>
      </c>
      <c r="P36" s="46">
        <f>COUNTIFS('D5'!$B$12:$B$4999,$B36,'D5'!$AF$12:$AF$4999,P$8,'D5'!$AI$12:$AI$4999,"taip")</f>
        <v>0</v>
      </c>
      <c r="Q36" s="48">
        <f t="shared" si="33"/>
        <v>0</v>
      </c>
      <c r="R36" s="46">
        <f>SUMIFS('D5'!$W$12:$W$4999,'D5'!$B$12:$B$4999,$B36,'D5'!$AF$12:$AF$4999,R$8,'D5'!$AI$12:$AI$4999,"taip")</f>
        <v>0</v>
      </c>
      <c r="S36" s="46">
        <f>SUMIFS('D5'!$W$12:$W$4999,'D5'!$B$12:$B$4999,$B36,'D5'!$AF$12:$AF$4999,S$8,'D5'!$AI$12:$AI$4999,"taip")</f>
        <v>0</v>
      </c>
      <c r="T36" s="46">
        <f>SUMIFS('D5'!$W$12:$W$4999,'D5'!$B$12:$B$4999,$B36,'D5'!$AF$12:$AF$4999,T$8,'D5'!$AI$12:$AI$4999,"taip")</f>
        <v>0</v>
      </c>
      <c r="U36" s="46">
        <f>SUMIFS('D5'!$W$12:$W$4999,'D5'!$B$12:$B$4999,$B36,'D5'!$AF$12:$AF$4999,U$8,'D5'!$AI$12:$AI$4999,"taip")</f>
        <v>0</v>
      </c>
      <c r="V36" s="46">
        <f>SUMIFS('D5'!$W$12:$W$4999,'D5'!$B$12:$B$4999,$B36,'D5'!$AF$12:$AF$4999,V$8,'D5'!$AI$12:$AI$4999,"taip")</f>
        <v>0</v>
      </c>
      <c r="W36" s="46">
        <f>SUMIFS('D5'!$W$12:$W$4999,'D5'!$B$12:$B$4999,$B36,'D5'!$AF$12:$AF$4999,W$8,'D5'!$AI$12:$AI$4999,"taip")</f>
        <v>0</v>
      </c>
      <c r="X36" s="46">
        <f>SUMIFS('D5'!$W$12:$W$4999,'D5'!$B$12:$B$4999,$B36,'D5'!$AF$12:$AF$4999,X$8,'D5'!$AI$12:$AI$4999,"taip")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COUNTIFS('D5'!$B$12:$B$4999,$B36,'D5'!$AG$12:$AG$4999,AH$8,'D5'!$AJ$12:$AJ$4999,"taip")</f>
        <v>0</v>
      </c>
      <c r="AI36" s="46">
        <f>COUNTIFS('D5'!$B$12:$B$4999,$B36,'D5'!$AG$12:$AG$4999,AI$8,'D5'!$AJ$12:$AJ$4999,"taip")</f>
        <v>0</v>
      </c>
      <c r="AJ36" s="46">
        <f>COUNTIFS('D5'!$B$12:$B$4999,$B36,'D5'!$AG$12:$AG$4999,AJ$8,'D5'!$AJ$12:$AJ$4999,"taip")</f>
        <v>0</v>
      </c>
      <c r="AK36" s="46">
        <f>COUNTIFS('D5'!$B$12:$B$4999,$B36,'D5'!$AG$12:$AG$4999,AK$8,'D5'!$AJ$12:$AJ$4999,"taip")</f>
        <v>0</v>
      </c>
      <c r="AL36" s="46">
        <f>COUNTIFS('D5'!$B$12:$B$4999,$B36,'D5'!$AG$12:$AG$4999,AL$8,'D5'!$AJ$12:$AJ$4999,"taip")</f>
        <v>0</v>
      </c>
      <c r="AM36" s="46">
        <f>COUNTIFS('D5'!$B$12:$B$4999,$B36,'D5'!$AG$12:$AG$4999,AM$8,'D5'!$AJ$12:$AJ$4999,"taip")</f>
        <v>0</v>
      </c>
      <c r="AN36" s="46">
        <f>COUNTIFS('D5'!$B$12:$B$4999,$B36,'D5'!$AG$12:$AG$4999,AN$8,'D5'!$AJ$12:$AJ$4999,"taip")</f>
        <v>0</v>
      </c>
      <c r="AO36" s="48">
        <f t="shared" si="35"/>
        <v>0</v>
      </c>
      <c r="AP36" s="46">
        <f>SUMIFS('D5'!$W$12:$W$4999,'D5'!$B$12:$B$4999,$B36,'D5'!$AG$12:$AG$4999,AP$8,'D5'!$AJ$12:$AJ$4999,"taip")</f>
        <v>0</v>
      </c>
      <c r="AQ36" s="46">
        <f>SUMIFS('D5'!$W$12:$W$4999,'D5'!$B$12:$B$4999,$B36,'D5'!$AG$12:$AG$4999,AQ$8,'D5'!$AJ$12:$AJ$4999,"taip")</f>
        <v>0</v>
      </c>
      <c r="AR36" s="46">
        <f>SUMIFS('D5'!$W$12:$W$4999,'D5'!$B$12:$B$4999,$B36,'D5'!$AG$12:$AG$4999,AR$8,'D5'!$AJ$12:$AJ$4999,"taip")</f>
        <v>0</v>
      </c>
      <c r="AS36" s="46">
        <f>SUMIFS('D5'!$W$12:$W$4999,'D5'!$B$12:$B$4999,$B36,'D5'!$AG$12:$AG$4999,AS$8,'D5'!$AJ$12:$AJ$4999,"taip")</f>
        <v>0</v>
      </c>
      <c r="AT36" s="46">
        <f>SUMIFS('D5'!$W$12:$W$4999,'D5'!$B$12:$B$4999,$B36,'D5'!$AG$12:$AG$4999,AT$8,'D5'!$AJ$12:$AJ$4999,"taip")</f>
        <v>0</v>
      </c>
      <c r="AU36" s="46">
        <f>SUMIFS('D5'!$W$12:$W$4999,'D5'!$B$12:$B$4999,$B36,'D5'!$AG$12:$AG$4999,AU$8,'D5'!$AJ$12:$AJ$4999,"taip")</f>
        <v>0</v>
      </c>
      <c r="AV36" s="46">
        <f>SUMIFS('D5'!$W$12:$W$4999,'D5'!$B$12:$B$4999,$B36,'D5'!$AG$12:$AG$4999,AV$8,'D5'!$AJ$12:$AJ$4999,"taip")</f>
        <v>0</v>
      </c>
      <c r="AW36" s="124">
        <f t="shared" si="27"/>
        <v>0</v>
      </c>
      <c r="AX36" s="123">
        <f t="shared" si="28"/>
        <v>0</v>
      </c>
      <c r="AY36" s="123">
        <f t="shared" si="4"/>
        <v>0</v>
      </c>
      <c r="AZ36" s="123">
        <f t="shared" si="5"/>
        <v>0</v>
      </c>
      <c r="BA36" s="123">
        <f t="shared" si="6"/>
        <v>0</v>
      </c>
      <c r="BB36" s="123">
        <f t="shared" si="7"/>
        <v>0</v>
      </c>
      <c r="BC36" s="123">
        <f t="shared" si="8"/>
        <v>0</v>
      </c>
      <c r="BD36" s="123">
        <f t="shared" si="9"/>
        <v>0</v>
      </c>
      <c r="BE36" s="48">
        <f t="shared" si="36"/>
        <v>0</v>
      </c>
      <c r="BF36" s="46">
        <f>COUNTIFS('D5'!$B$12:$B$4999,$B36,'D5'!$AH$12:$AH$4999,BF$8,'D5'!$AK$12:$AK$4999,"taip")</f>
        <v>0</v>
      </c>
      <c r="BG36" s="46">
        <f>COUNTIFS('D5'!$B$12:$B$4999,$B36,'D5'!$AH$12:$AH$4999,BG$8,'D5'!$AK$12:$AK$4999,"taip")</f>
        <v>0</v>
      </c>
      <c r="BH36" s="46">
        <f>COUNTIFS('D5'!$B$12:$B$4999,$B36,'D5'!$AH$12:$AH$4999,BH$8,'D5'!$AK$12:$AK$4999,"taip")</f>
        <v>0</v>
      </c>
      <c r="BI36" s="46">
        <f>COUNTIFS('D5'!$B$12:$B$4999,$B36,'D5'!$AH$12:$AH$4999,BI$8,'D5'!$AK$12:$AK$4999,"taip")</f>
        <v>0</v>
      </c>
      <c r="BJ36" s="46">
        <f>COUNTIFS('D5'!$B$12:$B$4999,$B36,'D5'!$AH$12:$AH$4999,BJ$8,'D5'!$AK$12:$AK$4999,"taip")</f>
        <v>0</v>
      </c>
      <c r="BK36" s="46">
        <f>COUNTIFS('D5'!$B$12:$B$4999,$B36,'D5'!$AH$12:$AH$4999,BK$8,'D5'!$AK$12:$AK$4999,"taip")</f>
        <v>0</v>
      </c>
      <c r="BL36" s="46">
        <f>COUNTIFS('D5'!$B$12:$B$4999,$B36,'D5'!$AH$12:$AH$4999,BL$8,'D5'!$AK$12:$AK$4999,"taip")</f>
        <v>0</v>
      </c>
      <c r="BM36" s="48">
        <f t="shared" si="37"/>
        <v>0</v>
      </c>
      <c r="BN36" s="46">
        <f>SUMIFS('D5'!$W$12:$W$4999,'D5'!$B$12:$B$4999,$B36,'D5'!$AH$12:$AH$4999,BN$8,'D5'!$AK$12:$AK$4999,"taip")</f>
        <v>0</v>
      </c>
      <c r="BO36" s="46">
        <f>SUMIFS('D5'!$W$12:$W$4999,'D5'!$B$12:$B$4999,$B36,'D5'!$AH$12:$AH$4999,BO$8,'D5'!$AK$12:$AK$4999,"taip")</f>
        <v>0</v>
      </c>
      <c r="BP36" s="46">
        <f>SUMIFS('D5'!$W$12:$W$4999,'D5'!$B$12:$B$4999,$B36,'D5'!$AH$12:$AH$4999,BP$8,'D5'!$AK$12:$AK$4999,"taip")</f>
        <v>0</v>
      </c>
      <c r="BQ36" s="46">
        <f>SUMIFS('D5'!$W$12:$W$4999,'D5'!$B$12:$B$4999,$B36,'D5'!$AH$12:$AH$4999,BQ$8,'D5'!$AK$12:$AK$4999,"taip")</f>
        <v>0</v>
      </c>
      <c r="BR36" s="46">
        <f>SUMIFS('D5'!$W$12:$W$4999,'D5'!$B$12:$B$4999,$B36,'D5'!$AH$12:$AH$4999,BR$8,'D5'!$AK$12:$AK$4999,"taip")</f>
        <v>0</v>
      </c>
      <c r="BS36" s="46">
        <f>SUMIFS('D5'!$W$12:$W$4999,'D5'!$B$12:$B$4999,$B36,'D5'!$AH$12:$AH$4999,BS$8,'D5'!$AK$12:$AK$4999,"taip")</f>
        <v>0</v>
      </c>
      <c r="BT36" s="46">
        <f>SUMIFS('D5'!$W$12:$W$4999,'D5'!$B$12:$B$4999,$B36,'D5'!$AH$12:$AH$4999,BT$8,'D5'!$AK$12:$AK$4999,"taip")</f>
        <v>0</v>
      </c>
      <c r="BU36" s="124">
        <f t="shared" si="30"/>
        <v>0</v>
      </c>
      <c r="BV36" s="123">
        <f t="shared" si="31"/>
        <v>0</v>
      </c>
      <c r="BW36" s="123">
        <f t="shared" si="11"/>
        <v>0</v>
      </c>
      <c r="BX36" s="123">
        <f t="shared" si="12"/>
        <v>0</v>
      </c>
      <c r="BY36" s="123">
        <f t="shared" si="13"/>
        <v>0</v>
      </c>
      <c r="BZ36" s="123">
        <f t="shared" si="14"/>
        <v>0</v>
      </c>
      <c r="CA36" s="123">
        <f t="shared" si="15"/>
        <v>0</v>
      </c>
      <c r="CB36" s="123">
        <f t="shared" si="16"/>
        <v>0</v>
      </c>
    </row>
    <row r="37" spans="2:80" x14ac:dyDescent="0.35">
      <c r="B37" s="27" t="str">
        <f>'VPS1'!A33</f>
        <v>-</v>
      </c>
      <c r="C37" s="28">
        <f>'VPS1'!B33</f>
        <v>0</v>
      </c>
      <c r="D37" s="28">
        <f>'VPS1'!C33</f>
        <v>0</v>
      </c>
      <c r="E37" s="27">
        <f>'VPS1'!D33</f>
        <v>0</v>
      </c>
      <c r="F37" s="27">
        <f>'VPS1'!E33</f>
        <v>0</v>
      </c>
      <c r="G37" s="27">
        <f>'VPS1'!G33</f>
        <v>0</v>
      </c>
      <c r="H37" s="75">
        <f>'VPS1'!F33</f>
        <v>0</v>
      </c>
      <c r="I37" s="48">
        <f t="shared" si="32"/>
        <v>0</v>
      </c>
      <c r="J37" s="46">
        <f>COUNTIFS('D5'!$B$12:$B$4999,$B37,'D5'!$AF$12:$AF$4999,J$8,'D5'!$AI$12:$AI$4999,"taip")</f>
        <v>0</v>
      </c>
      <c r="K37" s="46">
        <f>COUNTIFS('D5'!$B$12:$B$4999,$B37,'D5'!$AF$12:$AF$4999,K$8,'D5'!$AI$12:$AI$4999,"taip")</f>
        <v>0</v>
      </c>
      <c r="L37" s="46">
        <f>COUNTIFS('D5'!$B$12:$B$4999,$B37,'D5'!$AF$12:$AF$4999,L$8,'D5'!$AI$12:$AI$4999,"taip")</f>
        <v>0</v>
      </c>
      <c r="M37" s="46">
        <f>COUNTIFS('D5'!$B$12:$B$4999,$B37,'D5'!$AF$12:$AF$4999,M$8,'D5'!$AI$12:$AI$4999,"taip")</f>
        <v>0</v>
      </c>
      <c r="N37" s="46">
        <f>COUNTIFS('D5'!$B$12:$B$4999,$B37,'D5'!$AF$12:$AF$4999,N$8,'D5'!$AI$12:$AI$4999,"taip")</f>
        <v>0</v>
      </c>
      <c r="O37" s="46">
        <f>COUNTIFS('D5'!$B$12:$B$4999,$B37,'D5'!$AF$12:$AF$4999,O$8,'D5'!$AI$12:$AI$4999,"taip")</f>
        <v>0</v>
      </c>
      <c r="P37" s="46">
        <f>COUNTIFS('D5'!$B$12:$B$4999,$B37,'D5'!$AF$12:$AF$4999,P$8,'D5'!$AI$12:$AI$4999,"taip")</f>
        <v>0</v>
      </c>
      <c r="Q37" s="48">
        <f t="shared" si="33"/>
        <v>0</v>
      </c>
      <c r="R37" s="46">
        <f>SUMIFS('D5'!$W$12:$W$4999,'D5'!$B$12:$B$4999,$B37,'D5'!$AF$12:$AF$4999,R$8,'D5'!$AI$12:$AI$4999,"taip")</f>
        <v>0</v>
      </c>
      <c r="S37" s="46">
        <f>SUMIFS('D5'!$W$12:$W$4999,'D5'!$B$12:$B$4999,$B37,'D5'!$AF$12:$AF$4999,S$8,'D5'!$AI$12:$AI$4999,"taip")</f>
        <v>0</v>
      </c>
      <c r="T37" s="46">
        <f>SUMIFS('D5'!$W$12:$W$4999,'D5'!$B$12:$B$4999,$B37,'D5'!$AF$12:$AF$4999,T$8,'D5'!$AI$12:$AI$4999,"taip")</f>
        <v>0</v>
      </c>
      <c r="U37" s="46">
        <f>SUMIFS('D5'!$W$12:$W$4999,'D5'!$B$12:$B$4999,$B37,'D5'!$AF$12:$AF$4999,U$8,'D5'!$AI$12:$AI$4999,"taip")</f>
        <v>0</v>
      </c>
      <c r="V37" s="46">
        <f>SUMIFS('D5'!$W$12:$W$4999,'D5'!$B$12:$B$4999,$B37,'D5'!$AF$12:$AF$4999,V$8,'D5'!$AI$12:$AI$4999,"taip")</f>
        <v>0</v>
      </c>
      <c r="W37" s="46">
        <f>SUMIFS('D5'!$W$12:$W$4999,'D5'!$B$12:$B$4999,$B37,'D5'!$AF$12:$AF$4999,W$8,'D5'!$AI$12:$AI$4999,"taip")</f>
        <v>0</v>
      </c>
      <c r="X37" s="46">
        <f>SUMIFS('D5'!$W$12:$W$4999,'D5'!$B$12:$B$4999,$B37,'D5'!$AF$12:$AF$4999,X$8,'D5'!$AI$12:$AI$4999,"taip")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COUNTIFS('D5'!$B$12:$B$4999,$B37,'D5'!$AG$12:$AG$4999,AH$8,'D5'!$AJ$12:$AJ$4999,"taip")</f>
        <v>0</v>
      </c>
      <c r="AI37" s="46">
        <f>COUNTIFS('D5'!$B$12:$B$4999,$B37,'D5'!$AG$12:$AG$4999,AI$8,'D5'!$AJ$12:$AJ$4999,"taip")</f>
        <v>0</v>
      </c>
      <c r="AJ37" s="46">
        <f>COUNTIFS('D5'!$B$12:$B$4999,$B37,'D5'!$AG$12:$AG$4999,AJ$8,'D5'!$AJ$12:$AJ$4999,"taip")</f>
        <v>0</v>
      </c>
      <c r="AK37" s="46">
        <f>COUNTIFS('D5'!$B$12:$B$4999,$B37,'D5'!$AG$12:$AG$4999,AK$8,'D5'!$AJ$12:$AJ$4999,"taip")</f>
        <v>0</v>
      </c>
      <c r="AL37" s="46">
        <f>COUNTIFS('D5'!$B$12:$B$4999,$B37,'D5'!$AG$12:$AG$4999,AL$8,'D5'!$AJ$12:$AJ$4999,"taip")</f>
        <v>0</v>
      </c>
      <c r="AM37" s="46">
        <f>COUNTIFS('D5'!$B$12:$B$4999,$B37,'D5'!$AG$12:$AG$4999,AM$8,'D5'!$AJ$12:$AJ$4999,"taip")</f>
        <v>0</v>
      </c>
      <c r="AN37" s="46">
        <f>COUNTIFS('D5'!$B$12:$B$4999,$B37,'D5'!$AG$12:$AG$4999,AN$8,'D5'!$AJ$12:$AJ$4999,"taip")</f>
        <v>0</v>
      </c>
      <c r="AO37" s="48">
        <f t="shared" si="35"/>
        <v>0</v>
      </c>
      <c r="AP37" s="46">
        <f>SUMIFS('D5'!$W$12:$W$4999,'D5'!$B$12:$B$4999,$B37,'D5'!$AG$12:$AG$4999,AP$8,'D5'!$AJ$12:$AJ$4999,"taip")</f>
        <v>0</v>
      </c>
      <c r="AQ37" s="46">
        <f>SUMIFS('D5'!$W$12:$W$4999,'D5'!$B$12:$B$4999,$B37,'D5'!$AG$12:$AG$4999,AQ$8,'D5'!$AJ$12:$AJ$4999,"taip")</f>
        <v>0</v>
      </c>
      <c r="AR37" s="46">
        <f>SUMIFS('D5'!$W$12:$W$4999,'D5'!$B$12:$B$4999,$B37,'D5'!$AG$12:$AG$4999,AR$8,'D5'!$AJ$12:$AJ$4999,"taip")</f>
        <v>0</v>
      </c>
      <c r="AS37" s="46">
        <f>SUMIFS('D5'!$W$12:$W$4999,'D5'!$B$12:$B$4999,$B37,'D5'!$AG$12:$AG$4999,AS$8,'D5'!$AJ$12:$AJ$4999,"taip")</f>
        <v>0</v>
      </c>
      <c r="AT37" s="46">
        <f>SUMIFS('D5'!$W$12:$W$4999,'D5'!$B$12:$B$4999,$B37,'D5'!$AG$12:$AG$4999,AT$8,'D5'!$AJ$12:$AJ$4999,"taip")</f>
        <v>0</v>
      </c>
      <c r="AU37" s="46">
        <f>SUMIFS('D5'!$W$12:$W$4999,'D5'!$B$12:$B$4999,$B37,'D5'!$AG$12:$AG$4999,AU$8,'D5'!$AJ$12:$AJ$4999,"taip")</f>
        <v>0</v>
      </c>
      <c r="AV37" s="46">
        <f>SUMIFS('D5'!$W$12:$W$4999,'D5'!$B$12:$B$4999,$B37,'D5'!$AG$12:$AG$4999,AV$8,'D5'!$AJ$12:$AJ$4999,"taip")</f>
        <v>0</v>
      </c>
      <c r="AW37" s="124">
        <f t="shared" si="27"/>
        <v>0</v>
      </c>
      <c r="AX37" s="123">
        <f t="shared" si="28"/>
        <v>0</v>
      </c>
      <c r="AY37" s="123">
        <f t="shared" si="4"/>
        <v>0</v>
      </c>
      <c r="AZ37" s="123">
        <f t="shared" si="5"/>
        <v>0</v>
      </c>
      <c r="BA37" s="123">
        <f t="shared" si="6"/>
        <v>0</v>
      </c>
      <c r="BB37" s="123">
        <f t="shared" si="7"/>
        <v>0</v>
      </c>
      <c r="BC37" s="123">
        <f t="shared" si="8"/>
        <v>0</v>
      </c>
      <c r="BD37" s="123">
        <f t="shared" si="9"/>
        <v>0</v>
      </c>
      <c r="BE37" s="48">
        <f t="shared" si="36"/>
        <v>0</v>
      </c>
      <c r="BF37" s="46">
        <f>COUNTIFS('D5'!$B$12:$B$4999,$B37,'D5'!$AH$12:$AH$4999,BF$8,'D5'!$AK$12:$AK$4999,"taip")</f>
        <v>0</v>
      </c>
      <c r="BG37" s="46">
        <f>COUNTIFS('D5'!$B$12:$B$4999,$B37,'D5'!$AH$12:$AH$4999,BG$8,'D5'!$AK$12:$AK$4999,"taip")</f>
        <v>0</v>
      </c>
      <c r="BH37" s="46">
        <f>COUNTIFS('D5'!$B$12:$B$4999,$B37,'D5'!$AH$12:$AH$4999,BH$8,'D5'!$AK$12:$AK$4999,"taip")</f>
        <v>0</v>
      </c>
      <c r="BI37" s="46">
        <f>COUNTIFS('D5'!$B$12:$B$4999,$B37,'D5'!$AH$12:$AH$4999,BI$8,'D5'!$AK$12:$AK$4999,"taip")</f>
        <v>0</v>
      </c>
      <c r="BJ37" s="46">
        <f>COUNTIFS('D5'!$B$12:$B$4999,$B37,'D5'!$AH$12:$AH$4999,BJ$8,'D5'!$AK$12:$AK$4999,"taip")</f>
        <v>0</v>
      </c>
      <c r="BK37" s="46">
        <f>COUNTIFS('D5'!$B$12:$B$4999,$B37,'D5'!$AH$12:$AH$4999,BK$8,'D5'!$AK$12:$AK$4999,"taip")</f>
        <v>0</v>
      </c>
      <c r="BL37" s="46">
        <f>COUNTIFS('D5'!$B$12:$B$4999,$B37,'D5'!$AH$12:$AH$4999,BL$8,'D5'!$AK$12:$AK$4999,"taip")</f>
        <v>0</v>
      </c>
      <c r="BM37" s="48">
        <f t="shared" si="37"/>
        <v>0</v>
      </c>
      <c r="BN37" s="46">
        <f>SUMIFS('D5'!$W$12:$W$4999,'D5'!$B$12:$B$4999,$B37,'D5'!$AH$12:$AH$4999,BN$8,'D5'!$AK$12:$AK$4999,"taip")</f>
        <v>0</v>
      </c>
      <c r="BO37" s="46">
        <f>SUMIFS('D5'!$W$12:$W$4999,'D5'!$B$12:$B$4999,$B37,'D5'!$AH$12:$AH$4999,BO$8,'D5'!$AK$12:$AK$4999,"taip")</f>
        <v>0</v>
      </c>
      <c r="BP37" s="46">
        <f>SUMIFS('D5'!$W$12:$W$4999,'D5'!$B$12:$B$4999,$B37,'D5'!$AH$12:$AH$4999,BP$8,'D5'!$AK$12:$AK$4999,"taip")</f>
        <v>0</v>
      </c>
      <c r="BQ37" s="46">
        <f>SUMIFS('D5'!$W$12:$W$4999,'D5'!$B$12:$B$4999,$B37,'D5'!$AH$12:$AH$4999,BQ$8,'D5'!$AK$12:$AK$4999,"taip")</f>
        <v>0</v>
      </c>
      <c r="BR37" s="46">
        <f>SUMIFS('D5'!$W$12:$W$4999,'D5'!$B$12:$B$4999,$B37,'D5'!$AH$12:$AH$4999,BR$8,'D5'!$AK$12:$AK$4999,"taip")</f>
        <v>0</v>
      </c>
      <c r="BS37" s="46">
        <f>SUMIFS('D5'!$W$12:$W$4999,'D5'!$B$12:$B$4999,$B37,'D5'!$AH$12:$AH$4999,BS$8,'D5'!$AK$12:$AK$4999,"taip")</f>
        <v>0</v>
      </c>
      <c r="BT37" s="46">
        <f>SUMIFS('D5'!$W$12:$W$4999,'D5'!$B$12:$B$4999,$B37,'D5'!$AH$12:$AH$4999,BT$8,'D5'!$AK$12:$AK$4999,"taip")</f>
        <v>0</v>
      </c>
      <c r="BU37" s="124">
        <f t="shared" si="30"/>
        <v>0</v>
      </c>
      <c r="BV37" s="123">
        <f t="shared" si="31"/>
        <v>0</v>
      </c>
      <c r="BW37" s="123">
        <f t="shared" si="11"/>
        <v>0</v>
      </c>
      <c r="BX37" s="123">
        <f t="shared" si="12"/>
        <v>0</v>
      </c>
      <c r="BY37" s="123">
        <f t="shared" si="13"/>
        <v>0</v>
      </c>
      <c r="BZ37" s="123">
        <f t="shared" si="14"/>
        <v>0</v>
      </c>
      <c r="CA37" s="123">
        <f t="shared" si="15"/>
        <v>0</v>
      </c>
      <c r="CB37" s="123">
        <f t="shared" si="16"/>
        <v>0</v>
      </c>
    </row>
    <row r="40" spans="2:80" x14ac:dyDescent="0.35">
      <c r="E40"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H16" sqref="H16"/>
    </sheetView>
  </sheetViews>
  <sheetFormatPr defaultColWidth="8.7265625" defaultRowHeight="11.5" x14ac:dyDescent="0.35"/>
  <cols>
    <col min="1" max="1" width="15.81640625" style="8" customWidth="1"/>
    <col min="2" max="2" width="16.5429687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1" t="s">
        <v>295</v>
      </c>
      <c r="C1" s="286" t="s">
        <v>151</v>
      </c>
      <c r="D1" s="286"/>
      <c r="E1" s="286"/>
      <c r="F1" s="286"/>
      <c r="G1" s="286"/>
      <c r="H1" s="286"/>
      <c r="I1" s="286"/>
      <c r="J1" s="286"/>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46</v>
      </c>
      <c r="I9" s="103">
        <f>SUM(I12:I36)</f>
        <v>29</v>
      </c>
      <c r="J9" s="121">
        <f>IF(H9&gt;0,I9/$H9*100,0)</f>
        <v>63.04347826086957</v>
      </c>
    </row>
    <row r="10" spans="1:10" s="9" customFormat="1" x14ac:dyDescent="0.35">
      <c r="A10" s="9" t="s">
        <v>65</v>
      </c>
      <c r="B10" s="43" t="s">
        <v>110</v>
      </c>
      <c r="C10" s="43"/>
      <c r="D10" s="43"/>
      <c r="E10" s="43"/>
      <c r="F10" s="43"/>
      <c r="G10" s="43"/>
      <c r="H10" s="103">
        <f>SUMIFS(H$12:H$36,$G$12:$G$36,$A10)</f>
        <v>46</v>
      </c>
      <c r="I10" s="103">
        <f>SUMIFS(I$12:I$36,$G$12:$G$36,$A10)</f>
        <v>29</v>
      </c>
      <c r="J10" s="121">
        <f t="shared" ref="J10:J36" si="0">IF(H10&gt;0,I10/$H10*100,0)</f>
        <v>63.04347826086957</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COUNTIFS('D5'!$B$12:$B$4999,B12,'D5'!$AK$12:$AK$4999,"taip")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6</v>
      </c>
      <c r="I13" s="120">
        <f>COUNTIFS('D5'!$B$12:$B$4999,B13,'D5'!$AK$12:$AK$4999,"taip")</f>
        <v>3</v>
      </c>
      <c r="J13" s="122">
        <f t="shared" si="0"/>
        <v>50</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16</v>
      </c>
      <c r="I14" s="120">
        <f>COUNTIFS('D5'!$B$12:$B$4999,B14,'D5'!$AK$12:$AK$4999,"taip")</f>
        <v>10</v>
      </c>
      <c r="J14" s="122">
        <f t="shared" si="0"/>
        <v>62.5</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COUNTIFS('D5'!$B$12:$B$4999,B15,'D5'!$AK$12:$AK$4999,"taip")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COUNTIFS('D5'!$B$12:$B$4999,B16,'D5'!$AK$12:$AK$4999,"taip")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3</v>
      </c>
      <c r="I17" s="120">
        <f>COUNTIFS('D5'!$B$12:$B$4999,B17,'D5'!$AK$12:$AK$4999,"taip")</f>
        <v>0</v>
      </c>
      <c r="J17" s="122">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COUNTIFS('D5'!$B$12:$B$4999,B18,'D5'!$AK$12:$AK$4999,"taip")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COUNTIFS('D5'!$B$12:$B$4999,B19,'D5'!$AK$12:$AK$4999,"taip")</f>
        <v>2</v>
      </c>
      <c r="J19" s="122">
        <f t="shared" si="0"/>
        <v>66.666666666666657</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4</v>
      </c>
      <c r="I20" s="120">
        <f>COUNTIFS('D5'!$B$12:$B$4999,B20,'D5'!$AK$12:$AK$4999,"taip")</f>
        <v>2</v>
      </c>
      <c r="J20" s="122">
        <f t="shared" si="0"/>
        <v>50</v>
      </c>
    </row>
    <row r="21" spans="2:10" x14ac:dyDescent="0.35">
      <c r="B21" s="27" t="str">
        <f>'VPS1'!A18</f>
        <v>MAŽE-LEADER-19.2-SAVA-3</v>
      </c>
      <c r="C21" s="28" t="str">
        <f>'VPS1'!B18</f>
        <v>MAŽE</v>
      </c>
      <c r="D21" s="28">
        <f>'VPS1'!C18</f>
        <v>3</v>
      </c>
      <c r="E21" s="27" t="str">
        <f>'VPS1'!D18</f>
        <v>Priemonė „Vietos projektų pareiškėjų ir vykdytojų mokymas, įgūdžių įgijimas“ (kai mokymai susiję su VPS priemonėmis)</v>
      </c>
      <c r="F21" s="27" t="str">
        <f>'VPS1'!E18</f>
        <v>LEADER-19.2-SAVA-3</v>
      </c>
      <c r="G21" s="27" t="str">
        <f>'VPS1'!G18</f>
        <v>EŽŪFKP</v>
      </c>
      <c r="H21" s="120">
        <f>'VPS1'!J18</f>
        <v>4</v>
      </c>
      <c r="I21" s="120">
        <f>COUNTIFS('D5'!$B$12:$B$4999,B21,'D5'!$AK$12:$AK$4999,"taip")</f>
        <v>3</v>
      </c>
      <c r="J21" s="122">
        <f t="shared" si="0"/>
        <v>75</v>
      </c>
    </row>
    <row r="22" spans="2:10" x14ac:dyDescent="0.35">
      <c r="B22" s="27" t="str">
        <f>'VPS1'!A19</f>
        <v>MAŽE-LEADER-19.2-SAVA-4</v>
      </c>
      <c r="C22" s="28" t="str">
        <f>'VPS1'!B19</f>
        <v>MAŽE</v>
      </c>
      <c r="D22" s="28">
        <f>'VPS1'!C19</f>
        <v>3</v>
      </c>
      <c r="E22" s="27" t="str">
        <f>'VPS1'!D19</f>
        <v>Priemonė „Kultūros savitumo išsaugojimas, tradicijų tęstinumas”</v>
      </c>
      <c r="F22" s="27" t="str">
        <f>'VPS1'!E19</f>
        <v>LEADER-19.2-SAVA-4</v>
      </c>
      <c r="G22" s="27" t="str">
        <f>'VPS1'!G19</f>
        <v>EŽŪFKP</v>
      </c>
      <c r="H22" s="120">
        <f>'VPS1'!J19</f>
        <v>5</v>
      </c>
      <c r="I22" s="120">
        <f>COUNTIFS('D5'!$B$12:$B$4999,B22,'D5'!$AK$12:$AK$4999,"taip")</f>
        <v>5</v>
      </c>
      <c r="J22" s="122">
        <f t="shared" si="0"/>
        <v>100</v>
      </c>
    </row>
    <row r="23" spans="2:10" x14ac:dyDescent="0.35">
      <c r="B23" s="27" t="str">
        <f>'VPS1'!A20</f>
        <v>MAŽE-LEADER-19.2-SAVA-5</v>
      </c>
      <c r="C23" s="28" t="str">
        <f>'VPS1'!B20</f>
        <v>MAŽE</v>
      </c>
      <c r="D23" s="28">
        <f>'VPS1'!C20</f>
        <v>3</v>
      </c>
      <c r="E23" s="27" t="str">
        <f>'VPS1'!D20</f>
        <v>Priemonė „NVO socialinės veiklos skatinimas“</v>
      </c>
      <c r="F23" s="27" t="str">
        <f>'VPS1'!E20</f>
        <v>LEADER-19.2-SAVA-5</v>
      </c>
      <c r="G23" s="27" t="str">
        <f>'VPS1'!G20</f>
        <v>EŽŪFKP</v>
      </c>
      <c r="H23" s="120">
        <f>'VPS1'!J20</f>
        <v>5</v>
      </c>
      <c r="I23" s="120">
        <f>COUNTIFS('D5'!$B$12:$B$4999,B23,'D5'!$AK$12:$AK$4999,"taip")</f>
        <v>4</v>
      </c>
      <c r="J23" s="122">
        <f t="shared" si="0"/>
        <v>80</v>
      </c>
    </row>
    <row r="24" spans="2:10" x14ac:dyDescent="0.35">
      <c r="B24" s="27" t="str">
        <f>'VPS1'!A21</f>
        <v>-</v>
      </c>
      <c r="C24" s="28">
        <f>'VPS1'!B21</f>
        <v>0</v>
      </c>
      <c r="D24" s="28">
        <f>'VPS1'!C21</f>
        <v>0</v>
      </c>
      <c r="E24" s="27">
        <f>'VPS1'!D21</f>
        <v>0</v>
      </c>
      <c r="F24" s="27">
        <f>'VPS1'!E21</f>
        <v>0</v>
      </c>
      <c r="G24" s="27">
        <f>'VPS1'!G21</f>
        <v>0</v>
      </c>
      <c r="H24" s="120">
        <f>'VPS1'!J21</f>
        <v>0</v>
      </c>
      <c r="I24" s="120">
        <f>COUNTIFS('D5'!$B$12:$B$4999,B24,'D5'!$AK$12:$AK$4999,"taip")</f>
        <v>0</v>
      </c>
      <c r="J24" s="122">
        <f t="shared" si="0"/>
        <v>0</v>
      </c>
    </row>
    <row r="25" spans="2:10" x14ac:dyDescent="0.35">
      <c r="B25" s="27" t="str">
        <f>'VPS1'!A22</f>
        <v>-</v>
      </c>
      <c r="C25" s="28">
        <f>'VPS1'!B22</f>
        <v>0</v>
      </c>
      <c r="D25" s="28">
        <f>'VPS1'!C22</f>
        <v>0</v>
      </c>
      <c r="E25" s="27">
        <f>'VPS1'!D22</f>
        <v>0</v>
      </c>
      <c r="F25" s="27">
        <f>'VPS1'!E22</f>
        <v>0</v>
      </c>
      <c r="G25" s="27">
        <f>'VPS1'!G22</f>
        <v>0</v>
      </c>
      <c r="H25" s="120">
        <f>'VPS1'!J22</f>
        <v>0</v>
      </c>
      <c r="I25" s="120">
        <f>COUNTIFS('D5'!$B$12:$B$4999,B25,'D5'!$AK$12:$AK$4999,"taip")</f>
        <v>0</v>
      </c>
      <c r="J25" s="122">
        <f t="shared" si="0"/>
        <v>0</v>
      </c>
    </row>
    <row r="26" spans="2:10" x14ac:dyDescent="0.35">
      <c r="B26" s="27" t="str">
        <f>'VPS1'!A23</f>
        <v>-</v>
      </c>
      <c r="C26" s="28">
        <f>'VPS1'!B23</f>
        <v>0</v>
      </c>
      <c r="D26" s="28">
        <f>'VPS1'!C23</f>
        <v>0</v>
      </c>
      <c r="E26" s="27">
        <f>'VPS1'!D23</f>
        <v>0</v>
      </c>
      <c r="F26" s="27">
        <f>'VPS1'!E23</f>
        <v>0</v>
      </c>
      <c r="G26" s="27">
        <f>'VPS1'!G23</f>
        <v>0</v>
      </c>
      <c r="H26" s="120">
        <f>'VPS1'!J23</f>
        <v>0</v>
      </c>
      <c r="I26" s="120">
        <f>COUNTIFS('D5'!$B$12:$B$4999,B26,'D5'!$AK$12:$AK$4999,"taip")</f>
        <v>0</v>
      </c>
      <c r="J26" s="122">
        <f t="shared" si="0"/>
        <v>0</v>
      </c>
    </row>
    <row r="27" spans="2:10" x14ac:dyDescent="0.35">
      <c r="B27" s="27" t="str">
        <f>'VPS1'!A24</f>
        <v>-</v>
      </c>
      <c r="C27" s="28">
        <f>'VPS1'!B24</f>
        <v>0</v>
      </c>
      <c r="D27" s="28">
        <f>'VPS1'!C24</f>
        <v>0</v>
      </c>
      <c r="E27" s="27">
        <f>'VPS1'!D24</f>
        <v>0</v>
      </c>
      <c r="F27" s="27">
        <f>'VPS1'!E24</f>
        <v>0</v>
      </c>
      <c r="G27" s="27">
        <f>'VPS1'!G24</f>
        <v>0</v>
      </c>
      <c r="H27" s="120">
        <f>'VPS1'!J24</f>
        <v>0</v>
      </c>
      <c r="I27" s="120">
        <f>COUNTIFS('D5'!$B$12:$B$4999,B27,'D5'!$AK$12:$AK$4999,"taip")</f>
        <v>0</v>
      </c>
      <c r="J27" s="122">
        <f t="shared" si="0"/>
        <v>0</v>
      </c>
    </row>
    <row r="28" spans="2:10" x14ac:dyDescent="0.35">
      <c r="B28" s="27" t="str">
        <f>'VPS1'!A25</f>
        <v>-</v>
      </c>
      <c r="C28" s="28">
        <f>'VPS1'!B25</f>
        <v>0</v>
      </c>
      <c r="D28" s="28">
        <f>'VPS1'!C25</f>
        <v>0</v>
      </c>
      <c r="E28" s="27">
        <f>'VPS1'!D25</f>
        <v>0</v>
      </c>
      <c r="F28" s="27">
        <f>'VPS1'!E25</f>
        <v>0</v>
      </c>
      <c r="G28" s="27">
        <f>'VPS1'!G25</f>
        <v>0</v>
      </c>
      <c r="H28" s="120">
        <f>'VPS1'!J25</f>
        <v>0</v>
      </c>
      <c r="I28" s="120">
        <f>COUNTIFS('D5'!$B$12:$B$4999,B28,'D5'!$AK$12:$AK$4999,"taip")</f>
        <v>0</v>
      </c>
      <c r="J28" s="122">
        <f t="shared" si="0"/>
        <v>0</v>
      </c>
    </row>
    <row r="29" spans="2:10" x14ac:dyDescent="0.35">
      <c r="B29" s="27" t="str">
        <f>'VPS1'!A26</f>
        <v>-</v>
      </c>
      <c r="C29" s="28">
        <f>'VPS1'!B26</f>
        <v>0</v>
      </c>
      <c r="D29" s="28">
        <f>'VPS1'!C26</f>
        <v>0</v>
      </c>
      <c r="E29" s="27">
        <f>'VPS1'!D26</f>
        <v>0</v>
      </c>
      <c r="F29" s="27">
        <f>'VPS1'!E26</f>
        <v>0</v>
      </c>
      <c r="G29" s="27">
        <f>'VPS1'!G26</f>
        <v>0</v>
      </c>
      <c r="H29" s="120">
        <f>'VPS1'!J26</f>
        <v>0</v>
      </c>
      <c r="I29" s="120">
        <f>COUNTIFS('D5'!$B$12:$B$4999,B29,'D5'!$AK$12:$AK$4999,"taip")</f>
        <v>0</v>
      </c>
      <c r="J29" s="122">
        <f t="shared" si="0"/>
        <v>0</v>
      </c>
    </row>
    <row r="30" spans="2:10" x14ac:dyDescent="0.35">
      <c r="B30" s="27" t="str">
        <f>'VPS1'!A27</f>
        <v>-</v>
      </c>
      <c r="C30" s="28">
        <f>'VPS1'!B27</f>
        <v>0</v>
      </c>
      <c r="D30" s="28">
        <f>'VPS1'!C27</f>
        <v>0</v>
      </c>
      <c r="E30" s="27">
        <f>'VPS1'!D27</f>
        <v>0</v>
      </c>
      <c r="F30" s="27">
        <f>'VPS1'!E27</f>
        <v>0</v>
      </c>
      <c r="G30" s="27">
        <f>'VPS1'!G27</f>
        <v>0</v>
      </c>
      <c r="H30" s="120">
        <f>'VPS1'!J27</f>
        <v>0</v>
      </c>
      <c r="I30" s="120">
        <f>COUNTIFS('D5'!$B$12:$B$4999,B30,'D5'!$AK$12:$AK$4999,"taip")</f>
        <v>0</v>
      </c>
      <c r="J30" s="122">
        <f t="shared" si="0"/>
        <v>0</v>
      </c>
    </row>
    <row r="31" spans="2:10" x14ac:dyDescent="0.35">
      <c r="B31" s="27" t="str">
        <f>'VPS1'!A28</f>
        <v>-</v>
      </c>
      <c r="C31" s="28">
        <f>'VPS1'!B28</f>
        <v>0</v>
      </c>
      <c r="D31" s="28">
        <f>'VPS1'!C28</f>
        <v>0</v>
      </c>
      <c r="E31" s="27">
        <f>'VPS1'!D28</f>
        <v>0</v>
      </c>
      <c r="F31" s="27">
        <f>'VPS1'!E28</f>
        <v>0</v>
      </c>
      <c r="G31" s="27">
        <f>'VPS1'!G28</f>
        <v>0</v>
      </c>
      <c r="H31" s="120">
        <f>'VPS1'!J28</f>
        <v>0</v>
      </c>
      <c r="I31" s="120">
        <f>COUNTIFS('D5'!$B$12:$B$4999,B31,'D5'!$AK$12:$AK$4999,"taip")</f>
        <v>0</v>
      </c>
      <c r="J31" s="122">
        <f t="shared" si="0"/>
        <v>0</v>
      </c>
    </row>
    <row r="32" spans="2:10" x14ac:dyDescent="0.35">
      <c r="B32" s="27" t="str">
        <f>'VPS1'!A29</f>
        <v>-</v>
      </c>
      <c r="C32" s="28">
        <f>'VPS1'!B29</f>
        <v>0</v>
      </c>
      <c r="D32" s="28">
        <f>'VPS1'!C29</f>
        <v>0</v>
      </c>
      <c r="E32" s="27">
        <f>'VPS1'!D29</f>
        <v>0</v>
      </c>
      <c r="F32" s="27">
        <f>'VPS1'!E29</f>
        <v>0</v>
      </c>
      <c r="G32" s="27">
        <f>'VPS1'!G29</f>
        <v>0</v>
      </c>
      <c r="H32" s="120">
        <f>'VPS1'!J29</f>
        <v>0</v>
      </c>
      <c r="I32" s="120">
        <f>COUNTIFS('D5'!$B$12:$B$4999,B32,'D5'!$AK$12:$AK$4999,"taip")</f>
        <v>0</v>
      </c>
      <c r="J32" s="122">
        <f t="shared" si="0"/>
        <v>0</v>
      </c>
    </row>
    <row r="33" spans="2:10" x14ac:dyDescent="0.35">
      <c r="B33" s="27" t="str">
        <f>'VPS1'!A30</f>
        <v>-</v>
      </c>
      <c r="C33" s="28">
        <f>'VPS1'!B30</f>
        <v>0</v>
      </c>
      <c r="D33" s="28">
        <f>'VPS1'!C30</f>
        <v>0</v>
      </c>
      <c r="E33" s="27">
        <f>'VPS1'!D30</f>
        <v>0</v>
      </c>
      <c r="F33" s="27">
        <f>'VPS1'!E30</f>
        <v>0</v>
      </c>
      <c r="G33" s="27">
        <f>'VPS1'!G30</f>
        <v>0</v>
      </c>
      <c r="H33" s="120">
        <f>'VPS1'!J30</f>
        <v>0</v>
      </c>
      <c r="I33" s="120">
        <f>COUNTIFS('D5'!$B$12:$B$4999,B33,'D5'!$AK$12:$AK$4999,"taip")</f>
        <v>0</v>
      </c>
      <c r="J33" s="122">
        <f t="shared" si="0"/>
        <v>0</v>
      </c>
    </row>
    <row r="34" spans="2:10" x14ac:dyDescent="0.35">
      <c r="B34" s="27" t="str">
        <f>'VPS1'!A31</f>
        <v>-</v>
      </c>
      <c r="C34" s="28">
        <f>'VPS1'!B31</f>
        <v>0</v>
      </c>
      <c r="D34" s="28">
        <f>'VPS1'!C31</f>
        <v>0</v>
      </c>
      <c r="E34" s="27">
        <f>'VPS1'!D31</f>
        <v>0</v>
      </c>
      <c r="F34" s="27">
        <f>'VPS1'!E31</f>
        <v>0</v>
      </c>
      <c r="G34" s="27">
        <f>'VPS1'!G31</f>
        <v>0</v>
      </c>
      <c r="H34" s="120">
        <f>'VPS1'!J31</f>
        <v>0</v>
      </c>
      <c r="I34" s="120">
        <f>COUNTIFS('D5'!$B$12:$B$4999,B34,'D5'!$AK$12:$AK$4999,"taip")</f>
        <v>0</v>
      </c>
      <c r="J34" s="122">
        <f t="shared" si="0"/>
        <v>0</v>
      </c>
    </row>
    <row r="35" spans="2:10" x14ac:dyDescent="0.35">
      <c r="B35" s="27" t="str">
        <f>'VPS1'!A32</f>
        <v>-</v>
      </c>
      <c r="C35" s="28">
        <f>'VPS1'!B32</f>
        <v>0</v>
      </c>
      <c r="D35" s="28">
        <f>'VPS1'!C32</f>
        <v>0</v>
      </c>
      <c r="E35" s="27">
        <f>'VPS1'!D32</f>
        <v>0</v>
      </c>
      <c r="F35" s="27">
        <f>'VPS1'!E32</f>
        <v>0</v>
      </c>
      <c r="G35" s="27">
        <f>'VPS1'!G32</f>
        <v>0</v>
      </c>
      <c r="H35" s="120">
        <f>'VPS1'!J32</f>
        <v>0</v>
      </c>
      <c r="I35" s="120">
        <f>COUNTIFS('D5'!$B$12:$B$4999,B35,'D5'!$AK$12:$AK$4999,"taip")</f>
        <v>0</v>
      </c>
      <c r="J35" s="122">
        <f t="shared" si="0"/>
        <v>0</v>
      </c>
    </row>
    <row r="36" spans="2:10" x14ac:dyDescent="0.35">
      <c r="B36" s="27" t="str">
        <f>'VPS1'!A33</f>
        <v>-</v>
      </c>
      <c r="C36" s="28">
        <f>'VPS1'!B33</f>
        <v>0</v>
      </c>
      <c r="D36" s="28">
        <f>'VPS1'!C33</f>
        <v>0</v>
      </c>
      <c r="E36" s="27">
        <f>'VPS1'!D33</f>
        <v>0</v>
      </c>
      <c r="F36" s="27">
        <f>'VPS1'!E33</f>
        <v>0</v>
      </c>
      <c r="G36" s="27">
        <f>'VPS1'!G33</f>
        <v>0</v>
      </c>
      <c r="H36" s="120">
        <f>'VPS1'!J33</f>
        <v>0</v>
      </c>
      <c r="I36" s="120">
        <f>COUNTIFS('D5'!$B$12:$B$4999,B36,'D5'!$AK$12:$AK$4999,"taip")</f>
        <v>0</v>
      </c>
      <c r="J36" s="122">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H1" zoomScaleNormal="100" zoomScaleSheetLayoutView="100" workbookViewId="0">
      <selection activeCell="X15" sqref="X15"/>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287" t="s">
        <v>7</v>
      </c>
      <c r="E7" s="289" t="s">
        <v>42</v>
      </c>
      <c r="F7" s="287" t="s">
        <v>128</v>
      </c>
      <c r="G7" s="287" t="s">
        <v>39</v>
      </c>
      <c r="H7" s="297" t="s">
        <v>82</v>
      </c>
      <c r="I7" s="297"/>
      <c r="J7" s="297"/>
      <c r="K7" s="297"/>
      <c r="L7" s="297"/>
      <c r="M7" s="297"/>
      <c r="N7" s="297"/>
      <c r="O7" s="297"/>
      <c r="P7" s="297"/>
      <c r="Q7" s="295" t="s">
        <v>135</v>
      </c>
      <c r="R7" s="294" t="s">
        <v>82</v>
      </c>
      <c r="S7" s="294"/>
      <c r="T7" s="294"/>
      <c r="U7" s="294"/>
      <c r="V7" s="294"/>
      <c r="W7" s="294"/>
      <c r="X7" s="294"/>
      <c r="Y7" s="294"/>
      <c r="Z7" s="294"/>
      <c r="AA7" s="287" t="s">
        <v>135</v>
      </c>
      <c r="AB7" s="291" t="s">
        <v>82</v>
      </c>
      <c r="AC7" s="291"/>
      <c r="AD7" s="291"/>
      <c r="AE7" s="291"/>
      <c r="AF7" s="291"/>
      <c r="AG7" s="291"/>
      <c r="AH7" s="291"/>
      <c r="AI7" s="291"/>
      <c r="AJ7" s="291"/>
      <c r="AK7" s="292" t="s">
        <v>154</v>
      </c>
    </row>
    <row r="8" spans="1:37" s="12" customFormat="1" x14ac:dyDescent="0.35">
      <c r="C8" s="78"/>
      <c r="D8" s="288"/>
      <c r="E8" s="290"/>
      <c r="F8" s="288"/>
      <c r="G8" s="288"/>
      <c r="H8" s="43" t="s">
        <v>68</v>
      </c>
      <c r="I8" s="43" t="s">
        <v>69</v>
      </c>
      <c r="J8" s="43" t="s">
        <v>70</v>
      </c>
      <c r="K8" s="43" t="s">
        <v>71</v>
      </c>
      <c r="L8" s="43" t="s">
        <v>72</v>
      </c>
      <c r="M8" s="43" t="s">
        <v>73</v>
      </c>
      <c r="N8" s="43" t="s">
        <v>74</v>
      </c>
      <c r="O8" s="43" t="s">
        <v>75</v>
      </c>
      <c r="P8" s="43" t="s">
        <v>76</v>
      </c>
      <c r="Q8" s="296"/>
      <c r="R8" s="11" t="s">
        <v>68</v>
      </c>
      <c r="S8" s="11" t="s">
        <v>69</v>
      </c>
      <c r="T8" s="11" t="s">
        <v>70</v>
      </c>
      <c r="U8" s="11" t="s">
        <v>71</v>
      </c>
      <c r="V8" s="11" t="s">
        <v>72</v>
      </c>
      <c r="W8" s="11" t="s">
        <v>73</v>
      </c>
      <c r="X8" s="11" t="s">
        <v>74</v>
      </c>
      <c r="Y8" s="11" t="s">
        <v>75</v>
      </c>
      <c r="Z8" s="11" t="s">
        <v>76</v>
      </c>
      <c r="AA8" s="288"/>
      <c r="AB8" s="32" t="s">
        <v>68</v>
      </c>
      <c r="AC8" s="32" t="s">
        <v>69</v>
      </c>
      <c r="AD8" s="32" t="s">
        <v>70</v>
      </c>
      <c r="AE8" s="32" t="s">
        <v>71</v>
      </c>
      <c r="AF8" s="32" t="s">
        <v>72</v>
      </c>
      <c r="AG8" s="32" t="s">
        <v>73</v>
      </c>
      <c r="AH8" s="32" t="s">
        <v>74</v>
      </c>
      <c r="AI8" s="32" t="s">
        <v>75</v>
      </c>
      <c r="AJ8" s="32" t="s">
        <v>76</v>
      </c>
      <c r="AK8" s="293"/>
    </row>
    <row r="9" spans="1:37" s="68" customFormat="1" ht="46"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79"/>
      <c r="D10" s="28" t="str">
        <f>'VPS1'!B9</f>
        <v>MAŽE</v>
      </c>
      <c r="E10" s="28">
        <v>1</v>
      </c>
      <c r="F10" s="42" t="s">
        <v>129</v>
      </c>
      <c r="G10" s="27" t="s">
        <v>65</v>
      </c>
      <c r="H10" s="38"/>
      <c r="I10" s="38"/>
      <c r="J10" s="38"/>
      <c r="K10" s="38"/>
      <c r="L10" s="38"/>
      <c r="M10" s="38"/>
      <c r="N10" s="253">
        <v>32</v>
      </c>
      <c r="O10" s="38">
        <v>3</v>
      </c>
      <c r="P10" s="38"/>
      <c r="Q10" s="44">
        <f>SUM(H10:P10)</f>
        <v>35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24.3</v>
      </c>
      <c r="Y10" s="27">
        <f>SUMIFS('D5'!$AC$12:$AC$4999,'D5'!$AK$12:$AK$4999,"taip",'D5'!$C$12:$C$4999,$D10,'D5'!$O$12:$O$4999,$G10,'D5'!$P$12:$P$4999,Y$8)</f>
        <v>0</v>
      </c>
      <c r="Z10" s="27">
        <f>SUMIFS('D5'!$AC$12:$AC$4999,'D5'!$AK$12:$AK$4999,"taip",'D5'!$C$12:$C$4999,$D10,'D5'!$O$12:$O$4999,$G10,'D5'!$P$12:$P$4999,Z$8)</f>
        <v>0</v>
      </c>
      <c r="AA10" s="82">
        <f>SUM(R10:Z10)</f>
        <v>24.3</v>
      </c>
      <c r="AB10" s="83">
        <f>IF(H10&gt;0,R10/H10,0)</f>
        <v>0</v>
      </c>
      <c r="AC10" s="83">
        <f t="shared" ref="AC10:AK10" si="0">IF(I10&gt;0,S10/I10,0)</f>
        <v>0</v>
      </c>
      <c r="AD10" s="83">
        <f t="shared" si="0"/>
        <v>0</v>
      </c>
      <c r="AE10" s="83">
        <f t="shared" si="0"/>
        <v>0</v>
      </c>
      <c r="AF10" s="83">
        <f t="shared" si="0"/>
        <v>0</v>
      </c>
      <c r="AG10" s="83">
        <f t="shared" si="0"/>
        <v>0</v>
      </c>
      <c r="AH10" s="83">
        <f t="shared" si="0"/>
        <v>0.75937500000000002</v>
      </c>
      <c r="AI10" s="83">
        <f t="shared" si="0"/>
        <v>0</v>
      </c>
      <c r="AJ10" s="83">
        <f t="shared" si="0"/>
        <v>0</v>
      </c>
      <c r="AK10" s="84">
        <f t="shared" si="0"/>
        <v>0.69428571428571428</v>
      </c>
    </row>
    <row r="11" spans="1:37" s="96" customFormat="1" ht="12" thickBot="1" x14ac:dyDescent="0.4">
      <c r="A11" s="90"/>
      <c r="B11" s="90"/>
      <c r="C11" s="98"/>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97.22</v>
      </c>
      <c r="Y11" s="91">
        <f>SUMIFS('D5'!$AD$12:$AD$4999,'D5'!$AK$12:$AK$4999,"taip",'D5'!$C$12:$C$4999,$D11,'D5'!$O$12:$O$4999,$G11,'D5'!$P$12:$P$4999,Y$8)</f>
        <v>0</v>
      </c>
      <c r="Z11" s="91">
        <f>SUMIFS('D5'!$AD$12:$AD$4999,'D5'!$AK$12:$AK$4999,"taip",'D5'!$C$12:$C$4999,$D11,'D5'!$O$12:$O$4999,$G11,'D5'!$P$12:$P$4999,Z$8)</f>
        <v>0</v>
      </c>
      <c r="AA11" s="93">
        <f t="shared" ref="AA11:AA17" si="2">SUM(R11:Z11)</f>
        <v>97.22</v>
      </c>
      <c r="AB11" s="94">
        <f t="shared" ref="AB11:AB21" si="3">IF(H11&gt;0,R11/H11,0)</f>
        <v>0</v>
      </c>
      <c r="AC11" s="94">
        <f t="shared" ref="AC11:AC21" si="4">IF(I11&gt;0,S11/I11,0)</f>
        <v>0</v>
      </c>
      <c r="AD11" s="94">
        <f t="shared" ref="AD11:AD21" si="5">IF(J11&gt;0,T11/J11,0)</f>
        <v>0</v>
      </c>
      <c r="AE11" s="94">
        <f t="shared" ref="AE11:AE21" si="6">IF(K11&gt;0,U11/K11,0)</f>
        <v>0</v>
      </c>
      <c r="AF11" s="94">
        <f t="shared" ref="AF11:AF21" si="7">IF(L11&gt;0,V11/L11,0)</f>
        <v>0</v>
      </c>
      <c r="AG11" s="94">
        <f t="shared" ref="AG11:AG21" si="8">IF(M11&gt;0,W11/M11,0)</f>
        <v>0</v>
      </c>
      <c r="AH11" s="94">
        <f t="shared" ref="AH11:AH21" si="9">IF(N11&gt;0,X11/N11,0)</f>
        <v>0</v>
      </c>
      <c r="AI11" s="94">
        <f t="shared" ref="AI11:AI21" si="10">IF(O11&gt;0,Y11/O11,0)</f>
        <v>0</v>
      </c>
      <c r="AJ11" s="94">
        <f t="shared" ref="AJ11:AJ21" si="11">IF(P11&gt;0,Z11/P11,0)</f>
        <v>0</v>
      </c>
      <c r="AK11" s="95">
        <f t="shared" ref="AK11:AK21" si="12">IF(Q11&gt;0,AA11/Q11,0)</f>
        <v>0</v>
      </c>
    </row>
    <row r="12" spans="1:37" s="9" customFormat="1" x14ac:dyDescent="0.35">
      <c r="C12" s="8"/>
      <c r="D12" s="133" t="str">
        <f t="shared" ref="D12:D21" si="13">$D$10</f>
        <v>MAŽE</v>
      </c>
      <c r="E12" s="133">
        <v>3</v>
      </c>
      <c r="F12" s="100" t="s">
        <v>123</v>
      </c>
      <c r="G12" s="85" t="s">
        <v>65</v>
      </c>
      <c r="H12" s="101">
        <f>SUM(H13:H17)</f>
        <v>0</v>
      </c>
      <c r="I12" s="101">
        <f t="shared" ref="I12:Z12" si="14">SUM(I13:I17)</f>
        <v>4</v>
      </c>
      <c r="J12" s="101">
        <f t="shared" si="14"/>
        <v>0</v>
      </c>
      <c r="K12" s="254">
        <v>0</v>
      </c>
      <c r="L12" s="101">
        <f t="shared" si="14"/>
        <v>0</v>
      </c>
      <c r="M12" s="101">
        <f t="shared" si="14"/>
        <v>0</v>
      </c>
      <c r="N12" s="101">
        <f t="shared" si="14"/>
        <v>22</v>
      </c>
      <c r="O12" s="101">
        <f t="shared" si="14"/>
        <v>20</v>
      </c>
      <c r="P12" s="101">
        <f t="shared" si="14"/>
        <v>0</v>
      </c>
      <c r="Q12" s="97">
        <f>SUM(Q13:Q17)</f>
        <v>46</v>
      </c>
      <c r="R12" s="97">
        <f t="shared" si="14"/>
        <v>0</v>
      </c>
      <c r="S12" s="97">
        <f t="shared" si="14"/>
        <v>3</v>
      </c>
      <c r="T12" s="97">
        <f t="shared" si="14"/>
        <v>0</v>
      </c>
      <c r="U12" s="97">
        <f t="shared" si="14"/>
        <v>5</v>
      </c>
      <c r="V12" s="97">
        <f t="shared" si="14"/>
        <v>0</v>
      </c>
      <c r="W12" s="97">
        <f t="shared" si="14"/>
        <v>0</v>
      </c>
      <c r="X12" s="97">
        <f t="shared" si="14"/>
        <v>14</v>
      </c>
      <c r="Y12" s="97">
        <f t="shared" si="14"/>
        <v>9</v>
      </c>
      <c r="Z12" s="97">
        <f t="shared" si="14"/>
        <v>0</v>
      </c>
      <c r="AA12" s="87">
        <f t="shared" si="2"/>
        <v>31</v>
      </c>
      <c r="AB12" s="88">
        <f t="shared" si="3"/>
        <v>0</v>
      </c>
      <c r="AC12" s="88">
        <f t="shared" si="4"/>
        <v>0.75</v>
      </c>
      <c r="AD12" s="88">
        <f t="shared" si="5"/>
        <v>0</v>
      </c>
      <c r="AE12" s="88">
        <f t="shared" si="6"/>
        <v>0</v>
      </c>
      <c r="AF12" s="88">
        <f t="shared" si="7"/>
        <v>0</v>
      </c>
      <c r="AG12" s="88">
        <f t="shared" si="8"/>
        <v>0</v>
      </c>
      <c r="AH12" s="88">
        <f t="shared" si="9"/>
        <v>0.63636363636363635</v>
      </c>
      <c r="AI12" s="88">
        <f t="shared" si="10"/>
        <v>0.45</v>
      </c>
      <c r="AJ12" s="88">
        <f t="shared" si="11"/>
        <v>0</v>
      </c>
      <c r="AK12" s="89">
        <f t="shared" si="12"/>
        <v>0.67391304347826086</v>
      </c>
    </row>
    <row r="13" spans="1:37" x14ac:dyDescent="0.35">
      <c r="C13" s="80" t="s">
        <v>66</v>
      </c>
      <c r="D13" s="28" t="str">
        <f t="shared" si="13"/>
        <v>MAŽE</v>
      </c>
      <c r="E13" s="28" t="s">
        <v>222</v>
      </c>
      <c r="F13" s="27" t="s">
        <v>124</v>
      </c>
      <c r="G13" s="27" t="s">
        <v>65</v>
      </c>
      <c r="H13" s="38"/>
      <c r="I13" s="38">
        <v>4</v>
      </c>
      <c r="J13" s="38"/>
      <c r="K13" s="38"/>
      <c r="L13" s="38"/>
      <c r="M13" s="38"/>
      <c r="N13" s="38"/>
      <c r="O13" s="38">
        <v>16</v>
      </c>
      <c r="P13" s="38"/>
      <c r="Q13" s="44">
        <f t="shared" si="1"/>
        <v>20</v>
      </c>
      <c r="R13" s="27">
        <f>COUNTIFS('D5'!$C$12:$C$4999,$D13,'D5'!$O$12:$O$4999,$G13,'D5'!$P$12:$P$4999,R$8,'D5'!$R$12:$R$4999,$C13)</f>
        <v>0</v>
      </c>
      <c r="S13" s="261">
        <v>3</v>
      </c>
      <c r="T13" s="27">
        <f>COUNTIFS('D5'!$C$12:$C$4999,$D13,'D5'!$O$12:$O$4999,$G13,'D5'!$P$12:$P$4999,T$8,'D5'!$R$12:$R$4999,$C13)</f>
        <v>0</v>
      </c>
      <c r="U13" s="261">
        <v>2</v>
      </c>
      <c r="V13" s="27">
        <f>COUNTIFS('D5'!$C$12:$C$4999,$D13,'D5'!$O$12:$O$4999,$G13,'D5'!$P$12:$P$4999,V$8,'D5'!$R$12:$R$4999,$C13)</f>
        <v>0</v>
      </c>
      <c r="W13" s="27">
        <f>COUNTIFS('D5'!$C$12:$C$4999,$D13,'D5'!$O$12:$O$4999,$G13,'D5'!$P$12:$P$4999,W$8,'D5'!$R$12:$R$4999,$C13)</f>
        <v>0</v>
      </c>
      <c r="X13" s="27">
        <f>COUNTIFS('D5'!$C$12:$C$4999,$D13,'D5'!$O$12:$O$4999,$G13,'D5'!$P$12:$P$4999,X$8,'D5'!$R$12:$R$4999,$C13)</f>
        <v>0</v>
      </c>
      <c r="Y13" s="261">
        <v>5</v>
      </c>
      <c r="Z13" s="27">
        <f>COUNTIFS('D5'!$C$12:$C$4999,$D13,'D5'!$O$12:$O$4999,$G13,'D5'!$P$12:$P$4999,Z$8,'D5'!$R$12:$R$4999,$C13)</f>
        <v>0</v>
      </c>
      <c r="AA13" s="82">
        <f t="shared" si="2"/>
        <v>10</v>
      </c>
      <c r="AB13" s="83">
        <f t="shared" si="3"/>
        <v>0</v>
      </c>
      <c r="AC13" s="83">
        <f t="shared" si="4"/>
        <v>0.75</v>
      </c>
      <c r="AD13" s="83">
        <f t="shared" si="5"/>
        <v>0</v>
      </c>
      <c r="AE13" s="83">
        <f t="shared" si="6"/>
        <v>0</v>
      </c>
      <c r="AF13" s="83">
        <f t="shared" si="7"/>
        <v>0</v>
      </c>
      <c r="AG13" s="83">
        <f t="shared" si="8"/>
        <v>0</v>
      </c>
      <c r="AH13" s="83">
        <f t="shared" si="9"/>
        <v>0</v>
      </c>
      <c r="AI13" s="83">
        <f t="shared" si="10"/>
        <v>0.3125</v>
      </c>
      <c r="AJ13" s="83">
        <f t="shared" si="11"/>
        <v>0</v>
      </c>
      <c r="AK13" s="84">
        <f t="shared" si="12"/>
        <v>0.5</v>
      </c>
    </row>
    <row r="14" spans="1:37" x14ac:dyDescent="0.35">
      <c r="C14" s="80" t="s">
        <v>97</v>
      </c>
      <c r="D14" s="28" t="str">
        <f t="shared" si="13"/>
        <v>MAŽE</v>
      </c>
      <c r="E14" s="28" t="s">
        <v>223</v>
      </c>
      <c r="F14" s="134" t="s">
        <v>125</v>
      </c>
      <c r="G14" s="27" t="s">
        <v>65</v>
      </c>
      <c r="H14" s="38"/>
      <c r="I14" s="38"/>
      <c r="J14" s="38"/>
      <c r="K14" s="38"/>
      <c r="L14" s="38"/>
      <c r="M14" s="38"/>
      <c r="N14" s="38"/>
      <c r="O14" s="253">
        <v>4</v>
      </c>
      <c r="P14" s="38"/>
      <c r="Q14" s="44">
        <f t="shared" si="1"/>
        <v>4</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v>0</v>
      </c>
      <c r="Z14" s="27">
        <f>COUNTIFS('D5'!$C$12:$C$4999,$D14,'D5'!$O$12:$O$4999,$G14,'D5'!$P$12:$P$4999,Z$8,'D5'!$R$12:$R$4999,$C14)</f>
        <v>0</v>
      </c>
      <c r="AA14" s="82">
        <f t="shared" si="2"/>
        <v>0</v>
      </c>
      <c r="AB14" s="83">
        <f t="shared" si="3"/>
        <v>0</v>
      </c>
      <c r="AC14" s="83">
        <f t="shared" si="4"/>
        <v>0</v>
      </c>
      <c r="AD14" s="83">
        <f t="shared" si="5"/>
        <v>0</v>
      </c>
      <c r="AE14" s="83">
        <f t="shared" si="6"/>
        <v>0</v>
      </c>
      <c r="AF14" s="83">
        <f t="shared" si="7"/>
        <v>0</v>
      </c>
      <c r="AG14" s="83">
        <f t="shared" si="8"/>
        <v>0</v>
      </c>
      <c r="AH14" s="83">
        <f t="shared" si="9"/>
        <v>0</v>
      </c>
      <c r="AI14" s="83">
        <f t="shared" si="10"/>
        <v>0</v>
      </c>
      <c r="AJ14" s="83">
        <f t="shared" si="11"/>
        <v>0</v>
      </c>
      <c r="AK14" s="84">
        <f t="shared" si="12"/>
        <v>0</v>
      </c>
    </row>
    <row r="15" spans="1:37" x14ac:dyDescent="0.35">
      <c r="C15" s="80" t="s">
        <v>98</v>
      </c>
      <c r="D15" s="28" t="str">
        <f t="shared" si="13"/>
        <v>MAŽE</v>
      </c>
      <c r="E15" s="28" t="s">
        <v>224</v>
      </c>
      <c r="F15" s="27" t="s">
        <v>126</v>
      </c>
      <c r="G15" s="27" t="s">
        <v>65</v>
      </c>
      <c r="H15" s="38"/>
      <c r="I15" s="38"/>
      <c r="J15" s="38"/>
      <c r="K15" s="38"/>
      <c r="L15" s="38"/>
      <c r="M15" s="38"/>
      <c r="N15" s="253">
        <v>16</v>
      </c>
      <c r="O15" s="38"/>
      <c r="P15" s="38"/>
      <c r="Q15" s="44">
        <f t="shared" si="1"/>
        <v>16</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61">
        <v>12</v>
      </c>
      <c r="Y15" s="27">
        <f>COUNTIFS('D5'!$C$12:$C$4999,$D15,'D5'!$O$12:$O$4999,$G15,'D5'!$P$12:$P$4999,Y$8,'D5'!$R$12:$R$4999,$C15)</f>
        <v>0</v>
      </c>
      <c r="Z15" s="27">
        <f>COUNTIFS('D5'!$C$12:$C$4999,$D15,'D5'!$O$12:$O$4999,$G15,'D5'!$P$12:$P$4999,Z$8,'D5'!$R$12:$R$4999,$C15)</f>
        <v>0</v>
      </c>
      <c r="AA15" s="82">
        <f t="shared" si="2"/>
        <v>12</v>
      </c>
      <c r="AB15" s="83">
        <f t="shared" si="3"/>
        <v>0</v>
      </c>
      <c r="AC15" s="83">
        <f t="shared" si="4"/>
        <v>0</v>
      </c>
      <c r="AD15" s="83">
        <f t="shared" si="5"/>
        <v>0</v>
      </c>
      <c r="AE15" s="83">
        <f t="shared" si="6"/>
        <v>0</v>
      </c>
      <c r="AF15" s="83">
        <f t="shared" si="7"/>
        <v>0</v>
      </c>
      <c r="AG15" s="83">
        <f t="shared" si="8"/>
        <v>0</v>
      </c>
      <c r="AH15" s="83">
        <f t="shared" si="9"/>
        <v>0.75</v>
      </c>
      <c r="AI15" s="83">
        <f t="shared" si="10"/>
        <v>0</v>
      </c>
      <c r="AJ15" s="83">
        <f t="shared" si="11"/>
        <v>0</v>
      </c>
      <c r="AK15" s="84">
        <f t="shared" si="12"/>
        <v>0.75</v>
      </c>
    </row>
    <row r="16" spans="1:37" x14ac:dyDescent="0.35">
      <c r="C16" s="80" t="s">
        <v>137</v>
      </c>
      <c r="D16" s="28" t="str">
        <f t="shared" si="13"/>
        <v>MAŽE</v>
      </c>
      <c r="E16" s="28" t="s">
        <v>225</v>
      </c>
      <c r="F16" s="42" t="s">
        <v>153</v>
      </c>
      <c r="G16" s="27" t="s">
        <v>65</v>
      </c>
      <c r="H16" s="38"/>
      <c r="I16" s="38"/>
      <c r="J16" s="38"/>
      <c r="K16" s="38"/>
      <c r="L16" s="38"/>
      <c r="M16" s="38"/>
      <c r="N16" s="38">
        <v>6</v>
      </c>
      <c r="O16" s="38"/>
      <c r="P16" s="38"/>
      <c r="Q16" s="44">
        <f t="shared" si="1"/>
        <v>6</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61">
        <v>1</v>
      </c>
      <c r="Y16" s="27">
        <f>COUNTIFS('D5'!$C$12:$C$4999,$D16,'D5'!$O$12:$O$4999,$G16,'D5'!$P$12:$P$4999,Y$8,'D5'!$R$12:$R$4999,$C16)</f>
        <v>0</v>
      </c>
      <c r="Z16" s="27">
        <f>COUNTIFS('D5'!$C$12:$C$4999,$D16,'D5'!$O$12:$O$4999,$G16,'D5'!$P$12:$P$4999,Z$8,'D5'!$R$12:$R$4999,$C16)</f>
        <v>0</v>
      </c>
      <c r="AA16" s="82">
        <f t="shared" si="2"/>
        <v>1</v>
      </c>
      <c r="AB16" s="83">
        <f t="shared" si="3"/>
        <v>0</v>
      </c>
      <c r="AC16" s="83">
        <f t="shared" si="4"/>
        <v>0</v>
      </c>
      <c r="AD16" s="83">
        <f t="shared" si="5"/>
        <v>0</v>
      </c>
      <c r="AE16" s="83">
        <f t="shared" si="6"/>
        <v>0</v>
      </c>
      <c r="AF16" s="83">
        <f t="shared" si="7"/>
        <v>0</v>
      </c>
      <c r="AG16" s="83">
        <f t="shared" si="8"/>
        <v>0</v>
      </c>
      <c r="AH16" s="83">
        <f t="shared" si="9"/>
        <v>0.16666666666666666</v>
      </c>
      <c r="AI16" s="83">
        <f t="shared" si="10"/>
        <v>0</v>
      </c>
      <c r="AJ16" s="83">
        <f t="shared" si="11"/>
        <v>0</v>
      </c>
      <c r="AK16" s="84">
        <f t="shared" si="12"/>
        <v>0.16666666666666666</v>
      </c>
    </row>
    <row r="17" spans="1:37" s="96" customFormat="1" ht="12" thickBot="1" x14ac:dyDescent="0.4">
      <c r="A17" s="90"/>
      <c r="B17" s="90"/>
      <c r="C17" s="138" t="s">
        <v>99</v>
      </c>
      <c r="D17" s="132" t="str">
        <f t="shared" si="13"/>
        <v>MAŽE</v>
      </c>
      <c r="E17" s="132" t="s">
        <v>226</v>
      </c>
      <c r="F17" s="91" t="s">
        <v>227</v>
      </c>
      <c r="G17" s="91" t="s">
        <v>65</v>
      </c>
      <c r="H17" s="152"/>
      <c r="I17" s="152"/>
      <c r="J17" s="152"/>
      <c r="K17" s="152"/>
      <c r="L17" s="152"/>
      <c r="M17" s="152"/>
      <c r="N17" s="152"/>
      <c r="O17" s="152"/>
      <c r="P17" s="152"/>
      <c r="Q17" s="92">
        <f t="shared" si="1"/>
        <v>0</v>
      </c>
      <c r="R17" s="91">
        <f>COUNTIFS('D5'!$C$12:$C$4999,$D17,'D5'!$O$12:$O$4999,$G17,'D5'!$P$12:$P$4999,R$8,'D5'!$R$12:$R$4999,$C17)</f>
        <v>0</v>
      </c>
      <c r="S17" s="91">
        <f>COUNTIFS('D5'!$C$12:$C$4999,$D17,'D5'!$O$12:$O$4999,$G17,'D5'!$P$12:$P$4999,S$8,'D5'!$R$12:$R$4999,$C17)</f>
        <v>0</v>
      </c>
      <c r="T17" s="91">
        <f>COUNTIFS('D5'!$C$12:$C$4999,$D17,'D5'!$O$12:$O$4999,$G17,'D5'!$P$12:$P$4999,T$8,'D5'!$R$12:$R$4999,$C17)</f>
        <v>0</v>
      </c>
      <c r="U17" s="262">
        <v>3</v>
      </c>
      <c r="V17" s="91">
        <f>COUNTIFS('D5'!$C$12:$C$4999,$D17,'D5'!$O$12:$O$4999,$G17,'D5'!$P$12:$P$4999,V$8,'D5'!$R$12:$R$4999,$C17)</f>
        <v>0</v>
      </c>
      <c r="W17" s="91">
        <f>COUNTIFS('D5'!$C$12:$C$4999,$D17,'D5'!$O$12:$O$4999,$G17,'D5'!$P$12:$P$4999,W$8,'D5'!$R$12:$R$4999,$C17)</f>
        <v>0</v>
      </c>
      <c r="X17" s="262">
        <v>1</v>
      </c>
      <c r="Y17" s="262">
        <v>4</v>
      </c>
      <c r="Z17" s="91">
        <f>COUNTIFS('D5'!$C$12:$C$4999,$D17,'D5'!$O$12:$O$4999,$G17,'D5'!$P$12:$P$4999,Z$8,'D5'!$R$12:$R$4999,$C17)</f>
        <v>0</v>
      </c>
      <c r="AA17" s="93">
        <f t="shared" si="2"/>
        <v>8</v>
      </c>
      <c r="AB17" s="94">
        <f t="shared" si="3"/>
        <v>0</v>
      </c>
      <c r="AC17" s="94">
        <f t="shared" si="4"/>
        <v>0</v>
      </c>
      <c r="AD17" s="94">
        <f t="shared" si="5"/>
        <v>0</v>
      </c>
      <c r="AE17" s="94">
        <f t="shared" si="6"/>
        <v>0</v>
      </c>
      <c r="AF17" s="94">
        <f t="shared" si="7"/>
        <v>0</v>
      </c>
      <c r="AG17" s="94">
        <f t="shared" si="8"/>
        <v>0</v>
      </c>
      <c r="AH17" s="94">
        <f t="shared" si="9"/>
        <v>0</v>
      </c>
      <c r="AI17" s="94">
        <f t="shared" si="10"/>
        <v>0</v>
      </c>
      <c r="AJ17" s="94">
        <f t="shared" si="11"/>
        <v>0</v>
      </c>
      <c r="AK17" s="95">
        <f t="shared" si="12"/>
        <v>0</v>
      </c>
    </row>
    <row r="18" spans="1:37" x14ac:dyDescent="0.35">
      <c r="A18" s="40" t="s">
        <v>101</v>
      </c>
      <c r="B18" s="40" t="s">
        <v>100</v>
      </c>
      <c r="C18" s="80" t="s">
        <v>137</v>
      </c>
      <c r="D18" s="133" t="str">
        <f t="shared" si="13"/>
        <v>MAŽE</v>
      </c>
      <c r="E18" s="133" t="s">
        <v>228</v>
      </c>
      <c r="F18" s="85" t="s">
        <v>131</v>
      </c>
      <c r="G18" s="85" t="s">
        <v>65</v>
      </c>
      <c r="H18" s="85"/>
      <c r="I18" s="85"/>
      <c r="J18" s="85"/>
      <c r="K18" s="85"/>
      <c r="L18" s="85"/>
      <c r="M18" s="85"/>
      <c r="N18" s="85"/>
      <c r="O18" s="85"/>
      <c r="P18" s="85"/>
      <c r="Q18" s="86">
        <v>2</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v>0</v>
      </c>
      <c r="Y18" s="85">
        <f>COUNTIFS('D5'!$C$12:$C$4999,$D18,'D5'!$O$12:$O$4999,$G18,'D5'!$P$12:$P$4999,Y$8,'D5'!$R$12:$R$4999,$C18,'D5'!$S$12:$S$4999,$A18,'D5'!$T$12:$T$4999,$B18)</f>
        <v>0</v>
      </c>
      <c r="Z18" s="85">
        <f>COUNTIFS('D5'!$C$12:$C$4999,$D18,'D5'!$O$12:$O$4999,$G18,'D5'!$P$12:$P$4999,Z$8,'D5'!$R$12:$R$4999,$C18,'D5'!$S$12:$S$4999,$A18,'D5'!$T$12:$T$4999,$B18)</f>
        <v>0</v>
      </c>
      <c r="AA18" s="87">
        <f>SUM(R18:Z18)</f>
        <v>0</v>
      </c>
      <c r="AB18" s="88">
        <f t="shared" si="3"/>
        <v>0</v>
      </c>
      <c r="AC18" s="88">
        <f t="shared" si="4"/>
        <v>0</v>
      </c>
      <c r="AD18" s="88">
        <f t="shared" si="5"/>
        <v>0</v>
      </c>
      <c r="AE18" s="88">
        <f t="shared" si="6"/>
        <v>0</v>
      </c>
      <c r="AF18" s="88">
        <f t="shared" si="7"/>
        <v>0</v>
      </c>
      <c r="AG18" s="88">
        <f t="shared" si="8"/>
        <v>0</v>
      </c>
      <c r="AH18" s="88">
        <f t="shared" si="9"/>
        <v>0</v>
      </c>
      <c r="AI18" s="88">
        <f t="shared" si="10"/>
        <v>0</v>
      </c>
      <c r="AJ18" s="88">
        <f t="shared" si="11"/>
        <v>0</v>
      </c>
      <c r="AK18" s="89">
        <f t="shared" si="12"/>
        <v>0</v>
      </c>
    </row>
    <row r="19" spans="1:37" x14ac:dyDescent="0.35">
      <c r="A19" s="40" t="s">
        <v>100</v>
      </c>
      <c r="B19" s="40" t="s">
        <v>100</v>
      </c>
      <c r="C19" s="80" t="s">
        <v>137</v>
      </c>
      <c r="D19" s="28" t="str">
        <f t="shared" si="13"/>
        <v>MAŽE</v>
      </c>
      <c r="E19" s="28" t="s">
        <v>229</v>
      </c>
      <c r="F19" s="27" t="s">
        <v>136</v>
      </c>
      <c r="G19" s="27" t="s">
        <v>65</v>
      </c>
      <c r="H19" s="27"/>
      <c r="I19" s="27"/>
      <c r="J19" s="27"/>
      <c r="K19" s="27"/>
      <c r="L19" s="27"/>
      <c r="M19" s="27"/>
      <c r="N19" s="27"/>
      <c r="O19" s="27"/>
      <c r="P19" s="27"/>
      <c r="Q19" s="45">
        <v>1</v>
      </c>
      <c r="R19" s="85">
        <f>COUNTIFS('D5'!$C$12:$C$4999,$D19,'D5'!$O$12:$O$4999,$G19,'D5'!$P$12:$P$4999,R$8,'D5'!$R$12:$R$4999,$C19,'D5'!$S$12:$S$4999,$A19,'D5'!$T$12:$T$4999,$B19)</f>
        <v>0</v>
      </c>
      <c r="S19" s="85">
        <f>COUNTIFS('D5'!$C$12:$C$4999,$D19,'D5'!$O$12:$O$4999,$G19,'D5'!$P$12:$P$4999,S$8,'D5'!$R$12:$R$4999,$C19,'D5'!$S$12:$S$4999,$A19,'D5'!$T$12:$T$4999,$B19)</f>
        <v>0</v>
      </c>
      <c r="T19" s="85">
        <f>COUNTIFS('D5'!$C$12:$C$4999,$D19,'D5'!$O$12:$O$4999,$G19,'D5'!$P$12:$P$4999,T$8,'D5'!$R$12:$R$4999,$C19,'D5'!$S$12:$S$4999,$A19,'D5'!$T$12:$T$4999,$B19)</f>
        <v>0</v>
      </c>
      <c r="U19" s="85">
        <f>COUNTIFS('D5'!$C$12:$C$4999,$D19,'D5'!$O$12:$O$4999,$G19,'D5'!$P$12:$P$4999,U$8,'D5'!$R$12:$R$4999,$C19,'D5'!$S$12:$S$4999,$A19,'D5'!$T$12:$T$4999,$B19)</f>
        <v>0</v>
      </c>
      <c r="V19" s="85">
        <f>COUNTIFS('D5'!$C$12:$C$4999,$D19,'D5'!$O$12:$O$4999,$G19,'D5'!$P$12:$P$4999,V$8,'D5'!$R$12:$R$4999,$C19,'D5'!$S$12:$S$4999,$A19,'D5'!$T$12:$T$4999,$B19)</f>
        <v>0</v>
      </c>
      <c r="W19" s="85">
        <f>COUNTIFS('D5'!$C$12:$C$4999,$D19,'D5'!$O$12:$O$4999,$G19,'D5'!$P$12:$P$4999,W$8,'D5'!$R$12:$R$4999,$C19,'D5'!$S$12:$S$4999,$A19,'D5'!$T$12:$T$4999,$B19)</f>
        <v>0</v>
      </c>
      <c r="X19" s="263">
        <v>1</v>
      </c>
      <c r="Y19" s="85">
        <f>COUNTIFS('D5'!$C$12:$C$4999,$D19,'D5'!$O$12:$O$4999,$G19,'D5'!$P$12:$P$4999,Y$8,'D5'!$R$12:$R$4999,$C19,'D5'!$S$12:$S$4999,$A19,'D5'!$T$12:$T$4999,$B19)</f>
        <v>0</v>
      </c>
      <c r="Z19" s="85">
        <f>COUNTIFS('D5'!$C$12:$C$4999,$D19,'D5'!$O$12:$O$4999,$G19,'D5'!$P$12:$P$4999,Z$8,'D5'!$R$12:$R$4999,$C19,'D5'!$S$12:$S$4999,$A19,'D5'!$T$12:$T$4999,$B19)</f>
        <v>0</v>
      </c>
      <c r="AA19" s="82">
        <f>SUM(R19:Z19)</f>
        <v>1</v>
      </c>
      <c r="AB19" s="83">
        <f t="shared" si="3"/>
        <v>0</v>
      </c>
      <c r="AC19" s="83">
        <f t="shared" si="4"/>
        <v>0</v>
      </c>
      <c r="AD19" s="83">
        <f t="shared" si="5"/>
        <v>0</v>
      </c>
      <c r="AE19" s="83">
        <f t="shared" si="6"/>
        <v>0</v>
      </c>
      <c r="AF19" s="83">
        <f t="shared" si="7"/>
        <v>0</v>
      </c>
      <c r="AG19" s="83">
        <f t="shared" si="8"/>
        <v>0</v>
      </c>
      <c r="AH19" s="83">
        <f t="shared" si="9"/>
        <v>0</v>
      </c>
      <c r="AI19" s="83">
        <f t="shared" si="10"/>
        <v>0</v>
      </c>
      <c r="AJ19" s="83">
        <f t="shared" si="11"/>
        <v>0</v>
      </c>
      <c r="AK19" s="84">
        <f t="shared" si="12"/>
        <v>1</v>
      </c>
    </row>
    <row r="20" spans="1:37"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45">
        <v>1</v>
      </c>
      <c r="R20" s="85">
        <f>COUNTIFS('D5'!$C$12:$C$4999,$D20,'D5'!$O$12:$O$4999,$G20,'D5'!$P$12:$P$4999,R$8,'D5'!$R$12:$R$4999,$C20,'D5'!$S$12:$S$4999,$A20,'D5'!$T$12:$T$4999,$B20)</f>
        <v>0</v>
      </c>
      <c r="S20" s="85">
        <f>COUNTIFS('D5'!$C$12:$C$4999,$D20,'D5'!$O$12:$O$4999,$G20,'D5'!$P$12:$P$4999,S$8,'D5'!$R$12:$R$4999,$C20,'D5'!$S$12:$S$4999,$A20,'D5'!$T$12:$T$4999,$B20)</f>
        <v>0</v>
      </c>
      <c r="T20" s="85">
        <f>COUNTIFS('D5'!$C$12:$C$4999,$D20,'D5'!$O$12:$O$4999,$G20,'D5'!$P$12:$P$4999,T$8,'D5'!$R$12:$R$4999,$C20,'D5'!$S$12:$S$4999,$A20,'D5'!$T$12:$T$4999,$B20)</f>
        <v>0</v>
      </c>
      <c r="U20" s="85">
        <f>COUNTIFS('D5'!$C$12:$C$4999,$D20,'D5'!$O$12:$O$4999,$G20,'D5'!$P$12:$P$4999,U$8,'D5'!$R$12:$R$4999,$C20,'D5'!$S$12:$S$4999,$A20,'D5'!$T$12:$T$4999,$B20)</f>
        <v>0</v>
      </c>
      <c r="V20" s="85">
        <f>COUNTIFS('D5'!$C$12:$C$4999,$D20,'D5'!$O$12:$O$4999,$G20,'D5'!$P$12:$P$4999,V$8,'D5'!$R$12:$R$4999,$C20,'D5'!$S$12:$S$4999,$A20,'D5'!$T$12:$T$4999,$B20)</f>
        <v>0</v>
      </c>
      <c r="W20" s="85">
        <f>COUNTIFS('D5'!$C$12:$C$4999,$D20,'D5'!$O$12:$O$4999,$G20,'D5'!$P$12:$P$4999,W$8,'D5'!$R$12:$R$4999,$C20,'D5'!$S$12:$S$4999,$A20,'D5'!$T$12:$T$4999,$B20)</f>
        <v>0</v>
      </c>
      <c r="X20" s="85">
        <v>0</v>
      </c>
      <c r="Y20" s="85">
        <f>COUNTIFS('D5'!$C$12:$C$4999,$D20,'D5'!$O$12:$O$4999,$G20,'D5'!$P$12:$P$4999,Y$8,'D5'!$R$12:$R$4999,$C20,'D5'!$S$12:$S$4999,$A20,'D5'!$T$12:$T$4999,$B20)</f>
        <v>0</v>
      </c>
      <c r="Z20" s="85">
        <f>COUNTIFS('D5'!$C$12:$C$4999,$D20,'D5'!$O$12:$O$4999,$G20,'D5'!$P$12:$P$4999,Z$8,'D5'!$R$12:$R$4999,$C20,'D5'!$S$12:$S$4999,$A20,'D5'!$T$12:$T$4999,$B20)</f>
        <v>0</v>
      </c>
      <c r="AA20" s="82">
        <f>SUM(R20:Z20)</f>
        <v>0</v>
      </c>
      <c r="AB20" s="83">
        <f t="shared" si="3"/>
        <v>0</v>
      </c>
      <c r="AC20" s="83">
        <f t="shared" si="4"/>
        <v>0</v>
      </c>
      <c r="AD20" s="83">
        <f t="shared" si="5"/>
        <v>0</v>
      </c>
      <c r="AE20" s="83">
        <f t="shared" si="6"/>
        <v>0</v>
      </c>
      <c r="AF20" s="83">
        <f t="shared" si="7"/>
        <v>0</v>
      </c>
      <c r="AG20" s="83">
        <f t="shared" si="8"/>
        <v>0</v>
      </c>
      <c r="AH20" s="83">
        <f t="shared" si="9"/>
        <v>0</v>
      </c>
      <c r="AI20" s="83">
        <f t="shared" si="10"/>
        <v>0</v>
      </c>
      <c r="AJ20" s="83">
        <f t="shared" si="11"/>
        <v>0</v>
      </c>
      <c r="AK20" s="84">
        <f t="shared" si="12"/>
        <v>0</v>
      </c>
    </row>
    <row r="21" spans="1:37"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45">
        <v>2</v>
      </c>
      <c r="R21" s="85">
        <f>COUNTIFS('D5'!$C$12:$C$4999,$D21,'D5'!$O$12:$O$4999,$G21,'D5'!$P$12:$P$4999,R$8,'D5'!$R$12:$R$4999,$C21,'D5'!$S$12:$S$4999,$A21,'D5'!$T$12:$T$4999,$B21)</f>
        <v>0</v>
      </c>
      <c r="S21" s="85">
        <f>COUNTIFS('D5'!$C$12:$C$4999,$D21,'D5'!$O$12:$O$4999,$G21,'D5'!$P$12:$P$4999,S$8,'D5'!$R$12:$R$4999,$C21,'D5'!$S$12:$S$4999,$A21,'D5'!$T$12:$T$4999,$B21)</f>
        <v>0</v>
      </c>
      <c r="T21" s="85">
        <f>COUNTIFS('D5'!$C$12:$C$4999,$D21,'D5'!$O$12:$O$4999,$G21,'D5'!$P$12:$P$4999,T$8,'D5'!$R$12:$R$4999,$C21,'D5'!$S$12:$S$4999,$A21,'D5'!$T$12:$T$4999,$B21)</f>
        <v>0</v>
      </c>
      <c r="U21" s="85">
        <f>COUNTIFS('D5'!$C$12:$C$4999,$D21,'D5'!$O$12:$O$4999,$G21,'D5'!$P$12:$P$4999,U$8,'D5'!$R$12:$R$4999,$C21,'D5'!$S$12:$S$4999,$A21,'D5'!$T$12:$T$4999,$B21)</f>
        <v>0</v>
      </c>
      <c r="V21" s="85">
        <f>COUNTIFS('D5'!$C$12:$C$4999,$D21,'D5'!$O$12:$O$4999,$G21,'D5'!$P$12:$P$4999,V$8,'D5'!$R$12:$R$4999,$C21,'D5'!$S$12:$S$4999,$A21,'D5'!$T$12:$T$4999,$B21)</f>
        <v>0</v>
      </c>
      <c r="W21" s="85">
        <f>COUNTIFS('D5'!$C$12:$C$4999,$D21,'D5'!$O$12:$O$4999,$G21,'D5'!$P$12:$P$4999,W$8,'D5'!$R$12:$R$4999,$C21,'D5'!$S$12:$S$4999,$A21,'D5'!$T$12:$T$4999,$B21)</f>
        <v>0</v>
      </c>
      <c r="X21" s="85">
        <f>COUNTIFS('D5'!$C$12:$C$4999,$D21,'D5'!$O$12:$O$4999,$G21,'D5'!$P$12:$P$4999,X$8,'D5'!$R$12:$R$4999,$C21,'D5'!$S$12:$S$4999,$A21,'D5'!$T$12:$T$4999,$B21)</f>
        <v>0</v>
      </c>
      <c r="Y21" s="85">
        <f>COUNTIFS('D5'!$C$12:$C$4999,$D21,'D5'!$O$12:$O$4999,$G21,'D5'!$P$12:$P$4999,Y$8,'D5'!$R$12:$R$4999,$C21,'D5'!$S$12:$S$4999,$A21,'D5'!$T$12:$T$4999,$B21)</f>
        <v>0</v>
      </c>
      <c r="Z21" s="85">
        <f>COUNTIFS('D5'!$C$12:$C$4999,$D21,'D5'!$O$12:$O$4999,$G21,'D5'!$P$12:$P$4999,Z$8,'D5'!$R$12:$R$4999,$C21,'D5'!$S$12:$S$4999,$A21,'D5'!$T$12:$T$4999,$B21)</f>
        <v>0</v>
      </c>
      <c r="AA21" s="82">
        <f>SUM(R21:Z21)</f>
        <v>0</v>
      </c>
      <c r="AB21" s="83">
        <f t="shared" si="3"/>
        <v>0</v>
      </c>
      <c r="AC21" s="83">
        <f t="shared" si="4"/>
        <v>0</v>
      </c>
      <c r="AD21" s="83">
        <f t="shared" si="5"/>
        <v>0</v>
      </c>
      <c r="AE21" s="83">
        <f t="shared" si="6"/>
        <v>0</v>
      </c>
      <c r="AF21" s="83">
        <f t="shared" si="7"/>
        <v>0</v>
      </c>
      <c r="AG21" s="83">
        <f t="shared" si="8"/>
        <v>0</v>
      </c>
      <c r="AH21" s="83">
        <f t="shared" si="9"/>
        <v>0</v>
      </c>
      <c r="AI21" s="83">
        <f t="shared" si="10"/>
        <v>0</v>
      </c>
      <c r="AJ21" s="83">
        <f t="shared" si="11"/>
        <v>0</v>
      </c>
      <c r="AK21" s="84">
        <f t="shared" si="12"/>
        <v>0</v>
      </c>
    </row>
    <row r="22" spans="1:37" x14ac:dyDescent="0.35">
      <c r="A22" s="62" t="s">
        <v>138</v>
      </c>
      <c r="B22" s="62" t="s">
        <v>139</v>
      </c>
      <c r="C22" s="40"/>
      <c r="H22" s="40"/>
      <c r="I22" s="40"/>
      <c r="J22" s="40"/>
      <c r="K22" s="40"/>
      <c r="L22" s="40"/>
      <c r="M22" s="40"/>
      <c r="N22" s="40"/>
      <c r="O22" s="40"/>
      <c r="P22" s="81">
        <f>SUM(Q18:Q21)</f>
        <v>6</v>
      </c>
      <c r="Q22" s="40"/>
      <c r="AA22" s="135">
        <f>SUM(AA18:AA21)</f>
        <v>1</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D1" zoomScaleNormal="100" zoomScaleSheetLayoutView="90" workbookViewId="0">
      <selection activeCell="H10" sqref="H10"/>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287" t="s">
        <v>7</v>
      </c>
      <c r="E7" s="289" t="s">
        <v>42</v>
      </c>
      <c r="F7" s="287" t="s">
        <v>128</v>
      </c>
      <c r="G7" s="287" t="s">
        <v>39</v>
      </c>
      <c r="H7" s="297" t="s">
        <v>81</v>
      </c>
      <c r="I7" s="297"/>
      <c r="J7" s="297"/>
      <c r="K7" s="297"/>
      <c r="L7" s="297"/>
      <c r="M7" s="297"/>
      <c r="N7" s="297"/>
      <c r="O7" s="297"/>
      <c r="P7" s="295" t="s">
        <v>135</v>
      </c>
      <c r="Q7" s="298" t="s">
        <v>81</v>
      </c>
      <c r="R7" s="299"/>
      <c r="S7" s="299"/>
      <c r="T7" s="299"/>
      <c r="U7" s="299"/>
      <c r="V7" s="299"/>
      <c r="W7" s="299"/>
      <c r="X7" s="300"/>
      <c r="Y7" s="287" t="s">
        <v>135</v>
      </c>
      <c r="Z7" s="301" t="s">
        <v>81</v>
      </c>
      <c r="AA7" s="302"/>
      <c r="AB7" s="302"/>
      <c r="AC7" s="302"/>
      <c r="AD7" s="302"/>
      <c r="AE7" s="302"/>
      <c r="AF7" s="302"/>
      <c r="AG7" s="303"/>
      <c r="AH7" s="292" t="s">
        <v>154</v>
      </c>
    </row>
    <row r="8" spans="1:34" s="12" customFormat="1" x14ac:dyDescent="0.35">
      <c r="C8" s="78"/>
      <c r="D8" s="288"/>
      <c r="E8" s="290"/>
      <c r="F8" s="288"/>
      <c r="G8" s="288"/>
      <c r="H8" s="43" t="s">
        <v>83</v>
      </c>
      <c r="I8" s="43" t="s">
        <v>84</v>
      </c>
      <c r="J8" s="43" t="s">
        <v>85</v>
      </c>
      <c r="K8" s="43" t="s">
        <v>86</v>
      </c>
      <c r="L8" s="43" t="s">
        <v>87</v>
      </c>
      <c r="M8" s="43" t="s">
        <v>88</v>
      </c>
      <c r="N8" s="43" t="s">
        <v>89</v>
      </c>
      <c r="O8" s="43" t="s">
        <v>90</v>
      </c>
      <c r="P8" s="296"/>
      <c r="Q8" s="11" t="s">
        <v>68</v>
      </c>
      <c r="R8" s="11" t="s">
        <v>69</v>
      </c>
      <c r="S8" s="11" t="s">
        <v>70</v>
      </c>
      <c r="T8" s="11" t="s">
        <v>71</v>
      </c>
      <c r="U8" s="11" t="s">
        <v>72</v>
      </c>
      <c r="V8" s="11" t="s">
        <v>73</v>
      </c>
      <c r="W8" s="11" t="s">
        <v>74</v>
      </c>
      <c r="X8" s="11" t="s">
        <v>75</v>
      </c>
      <c r="Y8" s="288"/>
      <c r="Z8" s="32" t="s">
        <v>68</v>
      </c>
      <c r="AA8" s="32" t="s">
        <v>69</v>
      </c>
      <c r="AB8" s="32" t="s">
        <v>70</v>
      </c>
      <c r="AC8" s="32" t="s">
        <v>71</v>
      </c>
      <c r="AD8" s="32" t="s">
        <v>72</v>
      </c>
      <c r="AE8" s="32" t="s">
        <v>73</v>
      </c>
      <c r="AF8" s="32" t="s">
        <v>74</v>
      </c>
      <c r="AG8" s="32" t="s">
        <v>75</v>
      </c>
      <c r="AH8" s="293"/>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SUMIFS('D5'!$AD$12:$AD$4999,'D5'!$AK$12:$AK$4999,"taip",'D5'!$C$12:$C$4999,$D11,'D5'!$O$12:$O$4999,$G11,'D5'!$P$12:$P$4999,Q$8)</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COUNTIFS('D5'!$C$12:$C$4999,$D17,'D5'!$O$12:$O$4999,$G17,'D5'!$P$12:$P$4999,Q$8,'D5'!$R$12:$R$4999,$C17)</f>
        <v>0</v>
      </c>
      <c r="R17" s="91">
        <f>COUNTIFS('D5'!$C$12:$C$4999,$D17,'D5'!$O$12:$O$4999,$G17,'D5'!$P$12:$P$4999,R$8,'D5'!$R$12:$R$4999,$C17)</f>
        <v>0</v>
      </c>
      <c r="S17" s="91">
        <f>COUNTIFS('D5'!$C$12:$C$4999,$D17,'D5'!$O$12:$O$4999,$G17,'D5'!$P$12:$P$4999,S$8,'D5'!$R$12:$R$4999,$C17)</f>
        <v>0</v>
      </c>
      <c r="T17" s="91">
        <f>COUNTIFS('D5'!$C$12:$C$4999,$D17,'D5'!$O$12:$O$4999,$G17,'D5'!$P$12:$P$4999,T$8,'D5'!$R$12:$R$4999,$C17)</f>
        <v>0</v>
      </c>
      <c r="U17" s="91">
        <f>COUNTIFS('D5'!$C$12:$C$4999,$D17,'D5'!$O$12:$O$4999,$G17,'D5'!$P$12:$P$4999,U$8,'D5'!$R$12:$R$4999,$C17)</f>
        <v>0</v>
      </c>
      <c r="V17" s="91">
        <f>COUNTIFS('D5'!$C$12:$C$4999,$D17,'D5'!$O$12:$O$4999,$G17,'D5'!$P$12:$P$4999,V$8,'D5'!$R$12:$R$4999,$C17)</f>
        <v>0</v>
      </c>
      <c r="W17" s="91">
        <f>COUNTIFS('D5'!$C$12:$C$4999,$D17,'D5'!$O$12:$O$4999,$G17,'D5'!$P$12:$P$4999,W$8,'D5'!$R$12:$R$4999,$C17)</f>
        <v>0</v>
      </c>
      <c r="X17" s="91">
        <f>COUNTIFS('D5'!$C$12:$C$4999,$D17,'D5'!$O$12:$O$4999,$G17,'D5'!$P$12:$P$4999,X$8,'D5'!$R$12:$R$4999,$C17)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COUNTIFS('D5'!$C$12:$C$4999,$D18,'D5'!$O$12:$O$4999,$G18,'D5'!$P$12:$P$4999,Q$8,'D5'!$R$12:$R$4999,$C18,'D5'!$S$12:$S$4999,$A18,'D5'!$T$12:$T$4999,$B18)</f>
        <v>0</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f>COUNTIFS('D5'!$C$12:$C$4999,$D18,'D5'!$O$12:$O$4999,$G18,'D5'!$P$12:$P$4999,X$8,'D5'!$R$12:$R$4999,$C18,'D5'!$S$12:$S$4999,$A18,'D5'!$T$12:$T$4999,$B18)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32" sqref="B32"/>
    </sheetView>
  </sheetViews>
  <sheetFormatPr defaultColWidth="9.1796875" defaultRowHeight="14" x14ac:dyDescent="0.3"/>
  <cols>
    <col min="1" max="1" width="6.1796875" style="190" customWidth="1"/>
    <col min="2" max="2" width="80" style="183" customWidth="1"/>
    <col min="3" max="16384" width="9.1796875" style="183"/>
  </cols>
  <sheetData>
    <row r="1" spans="1:5" ht="20" x14ac:dyDescent="0.4">
      <c r="A1" s="304" t="s">
        <v>932</v>
      </c>
      <c r="B1" s="304"/>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514" zoomScaleNormal="100" workbookViewId="0">
      <selection activeCell="C388" sqref="C388:C394"/>
    </sheetView>
  </sheetViews>
  <sheetFormatPr defaultColWidth="9.1796875" defaultRowHeight="14" x14ac:dyDescent="0.3"/>
  <cols>
    <col min="1" max="1" width="9.1796875" style="183"/>
    <col min="2" max="2" width="9.1796875" style="190"/>
    <col min="3" max="3" width="20.7265625" style="201" customWidth="1"/>
    <col min="4" max="5" width="28.26953125" style="183" bestFit="1" customWidth="1"/>
    <col min="6" max="16384" width="9.1796875" style="183"/>
  </cols>
  <sheetData>
    <row r="1" spans="2:5" x14ac:dyDescent="0.3">
      <c r="B1" s="308" t="s">
        <v>984</v>
      </c>
      <c r="C1" s="308"/>
      <c r="D1" s="308"/>
    </row>
    <row r="2" spans="2:5" ht="14.5" thickBot="1" x14ac:dyDescent="0.35">
      <c r="C2" s="199"/>
      <c r="D2" s="190"/>
    </row>
    <row r="3" spans="2:5" ht="28.5" thickBot="1" x14ac:dyDescent="0.35">
      <c r="B3" s="191" t="s">
        <v>42</v>
      </c>
      <c r="C3" s="200" t="s">
        <v>933</v>
      </c>
      <c r="D3" s="192" t="s">
        <v>985</v>
      </c>
      <c r="E3" s="192" t="s">
        <v>989</v>
      </c>
    </row>
    <row r="4" spans="2:5" x14ac:dyDescent="0.3">
      <c r="B4" s="193">
        <v>1</v>
      </c>
      <c r="C4" s="305" t="s">
        <v>964</v>
      </c>
      <c r="D4" s="194" t="s">
        <v>426</v>
      </c>
      <c r="E4" s="194" t="s">
        <v>990</v>
      </c>
    </row>
    <row r="5" spans="2:5" x14ac:dyDescent="0.3">
      <c r="B5" s="195">
        <v>2</v>
      </c>
      <c r="C5" s="306"/>
      <c r="D5" s="196" t="s">
        <v>427</v>
      </c>
      <c r="E5" s="196" t="s">
        <v>991</v>
      </c>
    </row>
    <row r="6" spans="2:5" x14ac:dyDescent="0.3">
      <c r="B6" s="195">
        <v>3</v>
      </c>
      <c r="C6" s="306"/>
      <c r="D6" s="196" t="s">
        <v>428</v>
      </c>
      <c r="E6" s="196" t="s">
        <v>992</v>
      </c>
    </row>
    <row r="7" spans="2:5" x14ac:dyDescent="0.3">
      <c r="B7" s="195">
        <v>4</v>
      </c>
      <c r="C7" s="306"/>
      <c r="D7" s="196" t="s">
        <v>430</v>
      </c>
      <c r="E7" s="196" t="s">
        <v>993</v>
      </c>
    </row>
    <row r="8" spans="2:5" x14ac:dyDescent="0.3">
      <c r="B8" s="195">
        <v>5</v>
      </c>
      <c r="C8" s="306"/>
      <c r="D8" s="196" t="s">
        <v>431</v>
      </c>
      <c r="E8" s="196" t="s">
        <v>994</v>
      </c>
    </row>
    <row r="9" spans="2:5" x14ac:dyDescent="0.3">
      <c r="B9" s="195">
        <v>6</v>
      </c>
      <c r="C9" s="306"/>
      <c r="D9" s="196" t="s">
        <v>436</v>
      </c>
      <c r="E9" s="196" t="s">
        <v>995</v>
      </c>
    </row>
    <row r="10" spans="2:5" x14ac:dyDescent="0.3">
      <c r="B10" s="195">
        <v>7</v>
      </c>
      <c r="C10" s="306"/>
      <c r="D10" s="196" t="s">
        <v>429</v>
      </c>
      <c r="E10" s="196" t="s">
        <v>996</v>
      </c>
    </row>
    <row r="11" spans="2:5" x14ac:dyDescent="0.3">
      <c r="B11" s="195">
        <v>8</v>
      </c>
      <c r="C11" s="306"/>
      <c r="D11" s="196" t="s">
        <v>432</v>
      </c>
      <c r="E11" s="196" t="s">
        <v>997</v>
      </c>
    </row>
    <row r="12" spans="2:5" x14ac:dyDescent="0.3">
      <c r="B12" s="195">
        <v>9</v>
      </c>
      <c r="C12" s="306"/>
      <c r="D12" s="196" t="s">
        <v>433</v>
      </c>
      <c r="E12" s="196" t="s">
        <v>998</v>
      </c>
    </row>
    <row r="13" spans="2:5" x14ac:dyDescent="0.3">
      <c r="B13" s="195">
        <v>10</v>
      </c>
      <c r="C13" s="306"/>
      <c r="D13" s="196" t="s">
        <v>434</v>
      </c>
      <c r="E13" s="196" t="s">
        <v>999</v>
      </c>
    </row>
    <row r="14" spans="2:5" ht="14.5" thickBot="1" x14ac:dyDescent="0.35">
      <c r="B14" s="197">
        <v>11</v>
      </c>
      <c r="C14" s="307"/>
      <c r="D14" s="198" t="s">
        <v>435</v>
      </c>
      <c r="E14" s="198" t="s">
        <v>1000</v>
      </c>
    </row>
    <row r="15" spans="2:5" x14ac:dyDescent="0.3">
      <c r="B15" s="193">
        <v>1</v>
      </c>
      <c r="C15" s="305" t="s">
        <v>968</v>
      </c>
      <c r="D15" s="194" t="s">
        <v>437</v>
      </c>
      <c r="E15" s="194" t="s">
        <v>990</v>
      </c>
    </row>
    <row r="16" spans="2:5" x14ac:dyDescent="0.3">
      <c r="B16" s="195">
        <v>2</v>
      </c>
      <c r="C16" s="306"/>
      <c r="D16" s="196" t="s">
        <v>438</v>
      </c>
      <c r="E16" s="196" t="s">
        <v>991</v>
      </c>
    </row>
    <row r="17" spans="2:5" x14ac:dyDescent="0.3">
      <c r="B17" s="195">
        <v>3</v>
      </c>
      <c r="C17" s="306"/>
      <c r="D17" s="196" t="s">
        <v>439</v>
      </c>
      <c r="E17" s="196" t="s">
        <v>992</v>
      </c>
    </row>
    <row r="18" spans="2:5" x14ac:dyDescent="0.3">
      <c r="B18" s="195">
        <v>4</v>
      </c>
      <c r="C18" s="306"/>
      <c r="D18" s="196" t="s">
        <v>444</v>
      </c>
      <c r="E18" s="196" t="s">
        <v>993</v>
      </c>
    </row>
    <row r="19" spans="2:5" x14ac:dyDescent="0.3">
      <c r="B19" s="195">
        <v>5</v>
      </c>
      <c r="C19" s="306"/>
      <c r="D19" s="196" t="s">
        <v>445</v>
      </c>
      <c r="E19" s="196" t="s">
        <v>994</v>
      </c>
    </row>
    <row r="20" spans="2:5" x14ac:dyDescent="0.3">
      <c r="B20" s="195">
        <v>6</v>
      </c>
      <c r="C20" s="306"/>
      <c r="D20" s="196" t="s">
        <v>446</v>
      </c>
      <c r="E20" s="196" t="s">
        <v>1001</v>
      </c>
    </row>
    <row r="21" spans="2:5" x14ac:dyDescent="0.3">
      <c r="B21" s="195">
        <v>7</v>
      </c>
      <c r="C21" s="306"/>
      <c r="D21" s="196" t="s">
        <v>448</v>
      </c>
      <c r="E21" s="196" t="s">
        <v>1002</v>
      </c>
    </row>
    <row r="22" spans="2:5" x14ac:dyDescent="0.3">
      <c r="B22" s="195">
        <v>8</v>
      </c>
      <c r="C22" s="306"/>
      <c r="D22" s="196" t="s">
        <v>443</v>
      </c>
      <c r="E22" s="196" t="s">
        <v>996</v>
      </c>
    </row>
    <row r="23" spans="2:5" x14ac:dyDescent="0.3">
      <c r="B23" s="195">
        <v>9</v>
      </c>
      <c r="C23" s="306"/>
      <c r="D23" s="196" t="s">
        <v>447</v>
      </c>
      <c r="E23" s="196" t="s">
        <v>997</v>
      </c>
    </row>
    <row r="24" spans="2:5" x14ac:dyDescent="0.3">
      <c r="B24" s="195">
        <v>10</v>
      </c>
      <c r="C24" s="306"/>
      <c r="D24" s="196" t="s">
        <v>449</v>
      </c>
      <c r="E24" s="196" t="s">
        <v>998</v>
      </c>
    </row>
    <row r="25" spans="2:5" x14ac:dyDescent="0.3">
      <c r="B25" s="195">
        <v>11</v>
      </c>
      <c r="C25" s="306"/>
      <c r="D25" s="196" t="s">
        <v>450</v>
      </c>
      <c r="E25" s="196" t="s">
        <v>999</v>
      </c>
    </row>
    <row r="26" spans="2:5" x14ac:dyDescent="0.3">
      <c r="B26" s="195">
        <v>12</v>
      </c>
      <c r="C26" s="306"/>
      <c r="D26" s="196" t="s">
        <v>440</v>
      </c>
      <c r="E26" s="196" t="s">
        <v>1000</v>
      </c>
    </row>
    <row r="27" spans="2:5" x14ac:dyDescent="0.3">
      <c r="B27" s="195">
        <v>13</v>
      </c>
      <c r="C27" s="306"/>
      <c r="D27" s="196" t="s">
        <v>441</v>
      </c>
      <c r="E27" s="196" t="s">
        <v>1003</v>
      </c>
    </row>
    <row r="28" spans="2:5" ht="14.5" thickBot="1" x14ac:dyDescent="0.35">
      <c r="B28" s="197">
        <v>14</v>
      </c>
      <c r="C28" s="307"/>
      <c r="D28" s="198" t="s">
        <v>442</v>
      </c>
      <c r="E28" s="198" t="s">
        <v>1004</v>
      </c>
    </row>
    <row r="29" spans="2:5" x14ac:dyDescent="0.3">
      <c r="B29" s="193">
        <v>1</v>
      </c>
      <c r="C29" s="305" t="s">
        <v>971</v>
      </c>
      <c r="D29" s="194" t="s">
        <v>453</v>
      </c>
      <c r="E29" s="194" t="s">
        <v>990</v>
      </c>
    </row>
    <row r="30" spans="2:5" x14ac:dyDescent="0.3">
      <c r="B30" s="195">
        <v>2</v>
      </c>
      <c r="C30" s="306"/>
      <c r="D30" s="196" t="s">
        <v>454</v>
      </c>
      <c r="E30" s="196" t="s">
        <v>991</v>
      </c>
    </row>
    <row r="31" spans="2:5" x14ac:dyDescent="0.3">
      <c r="B31" s="195">
        <v>3</v>
      </c>
      <c r="C31" s="306"/>
      <c r="D31" s="196" t="s">
        <v>455</v>
      </c>
      <c r="E31" s="196" t="s">
        <v>992</v>
      </c>
    </row>
    <row r="32" spans="2:5" x14ac:dyDescent="0.3">
      <c r="B32" s="195">
        <v>4</v>
      </c>
      <c r="C32" s="306"/>
      <c r="D32" s="196" t="s">
        <v>457</v>
      </c>
      <c r="E32" s="196" t="s">
        <v>993</v>
      </c>
    </row>
    <row r="33" spans="2:5" x14ac:dyDescent="0.3">
      <c r="B33" s="195">
        <v>5</v>
      </c>
      <c r="C33" s="306"/>
      <c r="D33" s="196" t="s">
        <v>458</v>
      </c>
      <c r="E33" s="196" t="s">
        <v>994</v>
      </c>
    </row>
    <row r="34" spans="2:5" x14ac:dyDescent="0.3">
      <c r="B34" s="195">
        <v>6</v>
      </c>
      <c r="C34" s="306"/>
      <c r="D34" s="196" t="s">
        <v>452</v>
      </c>
      <c r="E34" s="196" t="s">
        <v>1005</v>
      </c>
    </row>
    <row r="35" spans="2:5" x14ac:dyDescent="0.3">
      <c r="B35" s="195">
        <v>7</v>
      </c>
      <c r="C35" s="306"/>
      <c r="D35" s="196" t="s">
        <v>451</v>
      </c>
      <c r="E35" s="196" t="s">
        <v>1006</v>
      </c>
    </row>
    <row r="36" spans="2:5" x14ac:dyDescent="0.3">
      <c r="B36" s="195">
        <v>8</v>
      </c>
      <c r="C36" s="306"/>
      <c r="D36" s="196" t="s">
        <v>459</v>
      </c>
      <c r="E36" s="196" t="s">
        <v>1007</v>
      </c>
    </row>
    <row r="37" spans="2:5" x14ac:dyDescent="0.3">
      <c r="B37" s="195">
        <v>9</v>
      </c>
      <c r="C37" s="306"/>
      <c r="D37" s="196" t="s">
        <v>456</v>
      </c>
      <c r="E37" s="196" t="s">
        <v>996</v>
      </c>
    </row>
    <row r="38" spans="2:5" x14ac:dyDescent="0.3">
      <c r="B38" s="195">
        <v>10</v>
      </c>
      <c r="C38" s="306"/>
      <c r="D38" s="196" t="s">
        <v>460</v>
      </c>
      <c r="E38" s="196" t="s">
        <v>997</v>
      </c>
    </row>
    <row r="39" spans="2:5" x14ac:dyDescent="0.3">
      <c r="B39" s="195">
        <v>11</v>
      </c>
      <c r="C39" s="306"/>
      <c r="D39" s="196" t="s">
        <v>461</v>
      </c>
      <c r="E39" s="196" t="s">
        <v>1008</v>
      </c>
    </row>
    <row r="40" spans="2:5" ht="14.5" thickBot="1" x14ac:dyDescent="0.35">
      <c r="B40" s="197">
        <v>12</v>
      </c>
      <c r="C40" s="307"/>
      <c r="D40" s="198" t="s">
        <v>462</v>
      </c>
      <c r="E40" s="198" t="s">
        <v>1009</v>
      </c>
    </row>
    <row r="41" spans="2:5" x14ac:dyDescent="0.3">
      <c r="B41" s="193">
        <v>1</v>
      </c>
      <c r="C41" s="305" t="s">
        <v>979</v>
      </c>
      <c r="D41" s="194" t="s">
        <v>468</v>
      </c>
      <c r="E41" s="194" t="s">
        <v>1010</v>
      </c>
    </row>
    <row r="42" spans="2:5" x14ac:dyDescent="0.3">
      <c r="B42" s="195">
        <v>2</v>
      </c>
      <c r="C42" s="306"/>
      <c r="D42" s="196" t="s">
        <v>469</v>
      </c>
      <c r="E42" s="196" t="s">
        <v>1011</v>
      </c>
    </row>
    <row r="43" spans="2:5" x14ac:dyDescent="0.3">
      <c r="B43" s="195">
        <v>3</v>
      </c>
      <c r="C43" s="306"/>
      <c r="D43" s="196" t="s">
        <v>474</v>
      </c>
      <c r="E43" s="196" t="s">
        <v>993</v>
      </c>
    </row>
    <row r="44" spans="2:5" x14ac:dyDescent="0.3">
      <c r="B44" s="195">
        <v>4</v>
      </c>
      <c r="C44" s="306"/>
      <c r="D44" s="196" t="s">
        <v>475</v>
      </c>
      <c r="E44" s="196" t="s">
        <v>994</v>
      </c>
    </row>
    <row r="45" spans="2:5" x14ac:dyDescent="0.3">
      <c r="B45" s="195">
        <v>5</v>
      </c>
      <c r="C45" s="306"/>
      <c r="D45" s="196" t="s">
        <v>476</v>
      </c>
      <c r="E45" s="196" t="s">
        <v>1001</v>
      </c>
    </row>
    <row r="46" spans="2:5" x14ac:dyDescent="0.3">
      <c r="B46" s="195">
        <v>6</v>
      </c>
      <c r="C46" s="306"/>
      <c r="D46" s="196" t="s">
        <v>477</v>
      </c>
      <c r="E46" s="196" t="s">
        <v>1007</v>
      </c>
    </row>
    <row r="47" spans="2:5" x14ac:dyDescent="0.3">
      <c r="B47" s="195">
        <v>7</v>
      </c>
      <c r="C47" s="306"/>
      <c r="D47" s="196" t="s">
        <v>463</v>
      </c>
      <c r="E47" s="196" t="s">
        <v>996</v>
      </c>
    </row>
    <row r="48" spans="2:5" x14ac:dyDescent="0.3">
      <c r="B48" s="195">
        <v>8</v>
      </c>
      <c r="C48" s="306"/>
      <c r="D48" s="196" t="s">
        <v>464</v>
      </c>
      <c r="E48" s="196" t="s">
        <v>997</v>
      </c>
    </row>
    <row r="49" spans="2:5" x14ac:dyDescent="0.3">
      <c r="B49" s="195">
        <v>9</v>
      </c>
      <c r="C49" s="306"/>
      <c r="D49" s="196" t="s">
        <v>465</v>
      </c>
      <c r="E49" s="196" t="s">
        <v>1008</v>
      </c>
    </row>
    <row r="50" spans="2:5" x14ac:dyDescent="0.3">
      <c r="B50" s="195">
        <v>10</v>
      </c>
      <c r="C50" s="306"/>
      <c r="D50" s="196" t="s">
        <v>466</v>
      </c>
      <c r="E50" s="196" t="s">
        <v>1009</v>
      </c>
    </row>
    <row r="51" spans="2:5" x14ac:dyDescent="0.3">
      <c r="B51" s="195">
        <v>11</v>
      </c>
      <c r="C51" s="306"/>
      <c r="D51" s="196" t="s">
        <v>467</v>
      </c>
      <c r="E51" s="196" t="s">
        <v>998</v>
      </c>
    </row>
    <row r="52" spans="2:5" x14ac:dyDescent="0.3">
      <c r="B52" s="195">
        <v>12</v>
      </c>
      <c r="C52" s="306"/>
      <c r="D52" s="196" t="s">
        <v>470</v>
      </c>
      <c r="E52" s="196" t="s">
        <v>999</v>
      </c>
    </row>
    <row r="53" spans="2:5" x14ac:dyDescent="0.3">
      <c r="B53" s="195">
        <v>13</v>
      </c>
      <c r="C53" s="306"/>
      <c r="D53" s="196" t="s">
        <v>471</v>
      </c>
      <c r="E53" s="196" t="s">
        <v>1012</v>
      </c>
    </row>
    <row r="54" spans="2:5" x14ac:dyDescent="0.3">
      <c r="B54" s="195">
        <v>14</v>
      </c>
      <c r="C54" s="306"/>
      <c r="D54" s="196" t="s">
        <v>472</v>
      </c>
      <c r="E54" s="196" t="s">
        <v>1013</v>
      </c>
    </row>
    <row r="55" spans="2:5" ht="14.5" thickBot="1" x14ac:dyDescent="0.35">
      <c r="B55" s="197">
        <v>15</v>
      </c>
      <c r="C55" s="307"/>
      <c r="D55" s="198" t="s">
        <v>473</v>
      </c>
      <c r="E55" s="198" t="s">
        <v>1000</v>
      </c>
    </row>
    <row r="56" spans="2:5" x14ac:dyDescent="0.3">
      <c r="B56" s="193">
        <v>1</v>
      </c>
      <c r="C56" s="305" t="s">
        <v>944</v>
      </c>
      <c r="D56" s="194" t="s">
        <v>499</v>
      </c>
      <c r="E56" s="194" t="s">
        <v>995</v>
      </c>
    </row>
    <row r="57" spans="2:5" x14ac:dyDescent="0.3">
      <c r="B57" s="195">
        <v>2</v>
      </c>
      <c r="C57" s="306"/>
      <c r="D57" s="196" t="s">
        <v>495</v>
      </c>
      <c r="E57" s="196" t="s">
        <v>1002</v>
      </c>
    </row>
    <row r="58" spans="2:5" x14ac:dyDescent="0.3">
      <c r="B58" s="195">
        <v>3</v>
      </c>
      <c r="C58" s="306"/>
      <c r="D58" s="196" t="s">
        <v>493</v>
      </c>
      <c r="E58" s="196" t="s">
        <v>996</v>
      </c>
    </row>
    <row r="59" spans="2:5" x14ac:dyDescent="0.3">
      <c r="B59" s="195">
        <v>4</v>
      </c>
      <c r="C59" s="306"/>
      <c r="D59" s="196" t="s">
        <v>494</v>
      </c>
      <c r="E59" s="196" t="s">
        <v>997</v>
      </c>
    </row>
    <row r="60" spans="2:5" x14ac:dyDescent="0.3">
      <c r="B60" s="195">
        <v>5</v>
      </c>
      <c r="C60" s="306"/>
      <c r="D60" s="196" t="s">
        <v>496</v>
      </c>
      <c r="E60" s="196" t="s">
        <v>998</v>
      </c>
    </row>
    <row r="61" spans="2:5" x14ac:dyDescent="0.3">
      <c r="B61" s="195">
        <v>6</v>
      </c>
      <c r="C61" s="306"/>
      <c r="D61" s="196" t="s">
        <v>497</v>
      </c>
      <c r="E61" s="196" t="s">
        <v>999</v>
      </c>
    </row>
    <row r="62" spans="2:5" ht="14.5" thickBot="1" x14ac:dyDescent="0.35">
      <c r="B62" s="197">
        <v>7</v>
      </c>
      <c r="C62" s="307"/>
      <c r="D62" s="198" t="s">
        <v>498</v>
      </c>
      <c r="E62" s="198" t="s">
        <v>1000</v>
      </c>
    </row>
    <row r="63" spans="2:5" x14ac:dyDescent="0.3">
      <c r="B63" s="193">
        <v>1</v>
      </c>
      <c r="C63" s="305" t="s">
        <v>948</v>
      </c>
      <c r="D63" s="194" t="s">
        <v>500</v>
      </c>
      <c r="E63" s="194" t="s">
        <v>990</v>
      </c>
    </row>
    <row r="64" spans="2:5" x14ac:dyDescent="0.3">
      <c r="B64" s="195">
        <v>2</v>
      </c>
      <c r="C64" s="306"/>
      <c r="D64" s="196" t="s">
        <v>501</v>
      </c>
      <c r="E64" s="196" t="s">
        <v>991</v>
      </c>
    </row>
    <row r="65" spans="2:5" x14ac:dyDescent="0.3">
      <c r="B65" s="195">
        <v>3</v>
      </c>
      <c r="C65" s="306"/>
      <c r="D65" s="196" t="s">
        <v>502</v>
      </c>
      <c r="E65" s="196" t="s">
        <v>992</v>
      </c>
    </row>
    <row r="66" spans="2:5" x14ac:dyDescent="0.3">
      <c r="B66" s="195">
        <v>4</v>
      </c>
      <c r="C66" s="306"/>
      <c r="D66" s="196" t="s">
        <v>504</v>
      </c>
      <c r="E66" s="196" t="s">
        <v>993</v>
      </c>
    </row>
    <row r="67" spans="2:5" x14ac:dyDescent="0.3">
      <c r="B67" s="195">
        <v>5</v>
      </c>
      <c r="C67" s="306"/>
      <c r="D67" s="196" t="s">
        <v>505</v>
      </c>
      <c r="E67" s="196" t="s">
        <v>994</v>
      </c>
    </row>
    <row r="68" spans="2:5" x14ac:dyDescent="0.3">
      <c r="B68" s="195">
        <v>6</v>
      </c>
      <c r="C68" s="306"/>
      <c r="D68" s="196" t="s">
        <v>506</v>
      </c>
      <c r="E68" s="196" t="s">
        <v>1001</v>
      </c>
    </row>
    <row r="69" spans="2:5" x14ac:dyDescent="0.3">
      <c r="B69" s="195">
        <v>7</v>
      </c>
      <c r="C69" s="306"/>
      <c r="D69" s="196" t="s">
        <v>503</v>
      </c>
      <c r="E69" s="196" t="s">
        <v>996</v>
      </c>
    </row>
    <row r="70" spans="2:5" x14ac:dyDescent="0.3">
      <c r="B70" s="195">
        <v>8</v>
      </c>
      <c r="C70" s="306"/>
      <c r="D70" s="196" t="s">
        <v>507</v>
      </c>
      <c r="E70" s="196" t="s">
        <v>997</v>
      </c>
    </row>
    <row r="71" spans="2:5" x14ac:dyDescent="0.3">
      <c r="B71" s="195">
        <v>9</v>
      </c>
      <c r="C71" s="306"/>
      <c r="D71" s="196" t="s">
        <v>508</v>
      </c>
      <c r="E71" s="196" t="s">
        <v>998</v>
      </c>
    </row>
    <row r="72" spans="2:5" x14ac:dyDescent="0.3">
      <c r="B72" s="195">
        <v>10</v>
      </c>
      <c r="C72" s="306"/>
      <c r="D72" s="196" t="s">
        <v>509</v>
      </c>
      <c r="E72" s="196" t="s">
        <v>999</v>
      </c>
    </row>
    <row r="73" spans="2:5" ht="14.5" thickBot="1" x14ac:dyDescent="0.35">
      <c r="B73" s="197">
        <v>11</v>
      </c>
      <c r="C73" s="307"/>
      <c r="D73" s="198" t="s">
        <v>510</v>
      </c>
      <c r="E73" s="198" t="s">
        <v>1000</v>
      </c>
    </row>
    <row r="74" spans="2:5" x14ac:dyDescent="0.3">
      <c r="B74" s="193">
        <v>1</v>
      </c>
      <c r="C74" s="305" t="s">
        <v>947</v>
      </c>
      <c r="D74" s="194" t="s">
        <v>414</v>
      </c>
      <c r="E74" s="194" t="s">
        <v>1014</v>
      </c>
    </row>
    <row r="75" spans="2:5" x14ac:dyDescent="0.3">
      <c r="B75" s="195">
        <v>2</v>
      </c>
      <c r="C75" s="306"/>
      <c r="D75" s="196" t="s">
        <v>415</v>
      </c>
      <c r="E75" s="196" t="s">
        <v>1015</v>
      </c>
    </row>
    <row r="76" spans="2:5" x14ac:dyDescent="0.3">
      <c r="B76" s="195">
        <v>3</v>
      </c>
      <c r="C76" s="306"/>
      <c r="D76" s="196" t="s">
        <v>411</v>
      </c>
      <c r="E76" s="196" t="s">
        <v>993</v>
      </c>
    </row>
    <row r="77" spans="2:5" x14ac:dyDescent="0.3">
      <c r="B77" s="195">
        <v>4</v>
      </c>
      <c r="C77" s="306"/>
      <c r="D77" s="196" t="s">
        <v>412</v>
      </c>
      <c r="E77" s="196" t="s">
        <v>994</v>
      </c>
    </row>
    <row r="78" spans="2:5" x14ac:dyDescent="0.3">
      <c r="B78" s="195">
        <v>5</v>
      </c>
      <c r="C78" s="306"/>
      <c r="D78" s="196" t="s">
        <v>408</v>
      </c>
      <c r="E78" s="196" t="s">
        <v>1005</v>
      </c>
    </row>
    <row r="79" spans="2:5" x14ac:dyDescent="0.3">
      <c r="B79" s="195">
        <v>6</v>
      </c>
      <c r="C79" s="306"/>
      <c r="D79" s="196" t="s">
        <v>410</v>
      </c>
      <c r="E79" s="196" t="s">
        <v>1002</v>
      </c>
    </row>
    <row r="80" spans="2:5" x14ac:dyDescent="0.3">
      <c r="B80" s="195">
        <v>7</v>
      </c>
      <c r="C80" s="306"/>
      <c r="D80" s="196" t="s">
        <v>413</v>
      </c>
      <c r="E80" s="196" t="s">
        <v>1007</v>
      </c>
    </row>
    <row r="81" spans="2:5" ht="14.5" thickBot="1" x14ac:dyDescent="0.35">
      <c r="B81" s="197">
        <v>8</v>
      </c>
      <c r="C81" s="307"/>
      <c r="D81" s="198" t="s">
        <v>409</v>
      </c>
      <c r="E81" s="198" t="s">
        <v>996</v>
      </c>
    </row>
    <row r="82" spans="2:5" x14ac:dyDescent="0.3">
      <c r="B82" s="193">
        <v>1</v>
      </c>
      <c r="C82" s="305" t="s">
        <v>977</v>
      </c>
      <c r="D82" s="194" t="s">
        <v>511</v>
      </c>
      <c r="E82" s="194" t="s">
        <v>1005</v>
      </c>
    </row>
    <row r="83" spans="2:5" x14ac:dyDescent="0.3">
      <c r="B83" s="195">
        <v>2</v>
      </c>
      <c r="C83" s="306"/>
      <c r="D83" s="196" t="s">
        <v>517</v>
      </c>
      <c r="E83" s="196" t="s">
        <v>1002</v>
      </c>
    </row>
    <row r="84" spans="2:5" x14ac:dyDescent="0.3">
      <c r="B84" s="195">
        <v>3</v>
      </c>
      <c r="C84" s="306"/>
      <c r="D84" s="196" t="s">
        <v>512</v>
      </c>
      <c r="E84" s="196" t="s">
        <v>996</v>
      </c>
    </row>
    <row r="85" spans="2:5" x14ac:dyDescent="0.3">
      <c r="B85" s="195">
        <v>4</v>
      </c>
      <c r="C85" s="306"/>
      <c r="D85" s="196" t="s">
        <v>513</v>
      </c>
      <c r="E85" s="196" t="s">
        <v>997</v>
      </c>
    </row>
    <row r="86" spans="2:5" x14ac:dyDescent="0.3">
      <c r="B86" s="195">
        <v>5</v>
      </c>
      <c r="C86" s="306"/>
      <c r="D86" s="196" t="s">
        <v>514</v>
      </c>
      <c r="E86" s="196" t="s">
        <v>998</v>
      </c>
    </row>
    <row r="87" spans="2:5" x14ac:dyDescent="0.3">
      <c r="B87" s="195">
        <v>6</v>
      </c>
      <c r="C87" s="306"/>
      <c r="D87" s="196" t="s">
        <v>515</v>
      </c>
      <c r="E87" s="196" t="s">
        <v>999</v>
      </c>
    </row>
    <row r="88" spans="2:5" ht="14.5" thickBot="1" x14ac:dyDescent="0.35">
      <c r="B88" s="197">
        <v>7</v>
      </c>
      <c r="C88" s="307"/>
      <c r="D88" s="198" t="s">
        <v>516</v>
      </c>
      <c r="E88" s="198" t="s">
        <v>1000</v>
      </c>
    </row>
    <row r="89" spans="2:5" x14ac:dyDescent="0.3">
      <c r="B89" s="193">
        <v>1</v>
      </c>
      <c r="C89" s="305" t="s">
        <v>940</v>
      </c>
      <c r="D89" s="194" t="s">
        <v>361</v>
      </c>
      <c r="E89" s="194" t="s">
        <v>1010</v>
      </c>
    </row>
    <row r="90" spans="2:5" x14ac:dyDescent="0.3">
      <c r="B90" s="195">
        <v>2</v>
      </c>
      <c r="C90" s="306"/>
      <c r="D90" s="196" t="s">
        <v>362</v>
      </c>
      <c r="E90" s="196" t="s">
        <v>1011</v>
      </c>
    </row>
    <row r="91" spans="2:5" x14ac:dyDescent="0.3">
      <c r="B91" s="195">
        <v>3</v>
      </c>
      <c r="C91" s="306"/>
      <c r="D91" s="196" t="s">
        <v>356</v>
      </c>
      <c r="E91" s="196" t="s">
        <v>1016</v>
      </c>
    </row>
    <row r="92" spans="2:5" x14ac:dyDescent="0.3">
      <c r="B92" s="195">
        <v>4</v>
      </c>
      <c r="C92" s="306"/>
      <c r="D92" s="196" t="s">
        <v>357</v>
      </c>
      <c r="E92" s="196" t="s">
        <v>1017</v>
      </c>
    </row>
    <row r="93" spans="2:5" x14ac:dyDescent="0.3">
      <c r="B93" s="195">
        <v>5</v>
      </c>
      <c r="C93" s="306"/>
      <c r="D93" s="196" t="s">
        <v>358</v>
      </c>
      <c r="E93" s="196" t="s">
        <v>990</v>
      </c>
    </row>
    <row r="94" spans="2:5" x14ac:dyDescent="0.3">
      <c r="B94" s="195">
        <v>6</v>
      </c>
      <c r="C94" s="306"/>
      <c r="D94" s="196" t="s">
        <v>359</v>
      </c>
      <c r="E94" s="196" t="s">
        <v>991</v>
      </c>
    </row>
    <row r="95" spans="2:5" x14ac:dyDescent="0.3">
      <c r="B95" s="195">
        <v>7</v>
      </c>
      <c r="C95" s="306"/>
      <c r="D95" s="196" t="s">
        <v>360</v>
      </c>
      <c r="E95" s="196" t="s">
        <v>992</v>
      </c>
    </row>
    <row r="96" spans="2:5" x14ac:dyDescent="0.3">
      <c r="B96" s="195">
        <v>8</v>
      </c>
      <c r="C96" s="306"/>
      <c r="D96" s="196" t="s">
        <v>365</v>
      </c>
      <c r="E96" s="196" t="s">
        <v>993</v>
      </c>
    </row>
    <row r="97" spans="2:5" x14ac:dyDescent="0.3">
      <c r="B97" s="195">
        <v>9</v>
      </c>
      <c r="C97" s="306"/>
      <c r="D97" s="196" t="s">
        <v>366</v>
      </c>
      <c r="E97" s="196" t="s">
        <v>994</v>
      </c>
    </row>
    <row r="98" spans="2:5" x14ac:dyDescent="0.3">
      <c r="B98" s="195">
        <v>10</v>
      </c>
      <c r="C98" s="306"/>
      <c r="D98" s="196" t="s">
        <v>367</v>
      </c>
      <c r="E98" s="196" t="s">
        <v>1001</v>
      </c>
    </row>
    <row r="99" spans="2:5" x14ac:dyDescent="0.3">
      <c r="B99" s="195">
        <v>11</v>
      </c>
      <c r="C99" s="306"/>
      <c r="D99" s="196" t="s">
        <v>363</v>
      </c>
      <c r="E99" s="196" t="s">
        <v>1005</v>
      </c>
    </row>
    <row r="100" spans="2:5" x14ac:dyDescent="0.3">
      <c r="B100" s="195">
        <v>12</v>
      </c>
      <c r="C100" s="306"/>
      <c r="D100" s="196" t="s">
        <v>364</v>
      </c>
      <c r="E100" s="196" t="s">
        <v>1006</v>
      </c>
    </row>
    <row r="101" spans="2:5" x14ac:dyDescent="0.3">
      <c r="B101" s="195">
        <v>13</v>
      </c>
      <c r="C101" s="306"/>
      <c r="D101" s="196" t="s">
        <v>368</v>
      </c>
      <c r="E101" s="196" t="s">
        <v>1002</v>
      </c>
    </row>
    <row r="102" spans="2:5" x14ac:dyDescent="0.3">
      <c r="B102" s="195">
        <v>14</v>
      </c>
      <c r="C102" s="306"/>
      <c r="D102" s="196" t="s">
        <v>369</v>
      </c>
      <c r="E102" s="196" t="s">
        <v>1007</v>
      </c>
    </row>
    <row r="103" spans="2:5" x14ac:dyDescent="0.3">
      <c r="B103" s="195">
        <v>15</v>
      </c>
      <c r="C103" s="306"/>
      <c r="D103" s="196" t="s">
        <v>370</v>
      </c>
      <c r="E103" s="196" t="s">
        <v>1018</v>
      </c>
    </row>
    <row r="104" spans="2:5" x14ac:dyDescent="0.3">
      <c r="B104" s="195">
        <v>16</v>
      </c>
      <c r="C104" s="306"/>
      <c r="D104" s="196" t="s">
        <v>371</v>
      </c>
      <c r="E104" s="196" t="s">
        <v>996</v>
      </c>
    </row>
    <row r="105" spans="2:5" ht="14.5" thickBot="1" x14ac:dyDescent="0.35">
      <c r="B105" s="197">
        <v>17</v>
      </c>
      <c r="C105" s="307"/>
      <c r="D105" s="198" t="s">
        <v>372</v>
      </c>
      <c r="E105" s="198" t="s">
        <v>997</v>
      </c>
    </row>
    <row r="106" spans="2:5" x14ac:dyDescent="0.3">
      <c r="B106" s="193">
        <v>1</v>
      </c>
      <c r="C106" s="305" t="s">
        <v>951</v>
      </c>
      <c r="D106" s="194" t="s">
        <v>901</v>
      </c>
      <c r="E106" s="194" t="s">
        <v>995</v>
      </c>
    </row>
    <row r="107" spans="2:5" x14ac:dyDescent="0.3">
      <c r="B107" s="195">
        <v>2</v>
      </c>
      <c r="C107" s="306"/>
      <c r="D107" s="196" t="s">
        <v>902</v>
      </c>
      <c r="E107" s="196" t="s">
        <v>1002</v>
      </c>
    </row>
    <row r="108" spans="2:5" x14ac:dyDescent="0.3">
      <c r="B108" s="195">
        <v>3</v>
      </c>
      <c r="C108" s="306"/>
      <c r="D108" s="196" t="s">
        <v>896</v>
      </c>
      <c r="E108" s="196" t="s">
        <v>996</v>
      </c>
    </row>
    <row r="109" spans="2:5" x14ac:dyDescent="0.3">
      <c r="B109" s="195">
        <v>4</v>
      </c>
      <c r="C109" s="306"/>
      <c r="D109" s="196" t="s">
        <v>897</v>
      </c>
      <c r="E109" s="196" t="s">
        <v>997</v>
      </c>
    </row>
    <row r="110" spans="2:5" x14ac:dyDescent="0.3">
      <c r="B110" s="195">
        <v>5</v>
      </c>
      <c r="C110" s="306"/>
      <c r="D110" s="196" t="s">
        <v>898</v>
      </c>
      <c r="E110" s="196" t="s">
        <v>998</v>
      </c>
    </row>
    <row r="111" spans="2:5" x14ac:dyDescent="0.3">
      <c r="B111" s="195">
        <v>6</v>
      </c>
      <c r="C111" s="306"/>
      <c r="D111" s="196" t="s">
        <v>899</v>
      </c>
      <c r="E111" s="196" t="s">
        <v>999</v>
      </c>
    </row>
    <row r="112" spans="2:5" ht="14.5" thickBot="1" x14ac:dyDescent="0.35">
      <c r="B112" s="197">
        <v>7</v>
      </c>
      <c r="C112" s="307"/>
      <c r="D112" s="198" t="s">
        <v>900</v>
      </c>
      <c r="E112" s="198" t="s">
        <v>1000</v>
      </c>
    </row>
    <row r="113" spans="2:5" x14ac:dyDescent="0.3">
      <c r="B113" s="193">
        <v>1</v>
      </c>
      <c r="C113" s="305" t="s">
        <v>939</v>
      </c>
      <c r="D113" s="194" t="s">
        <v>526</v>
      </c>
      <c r="E113" s="194" t="s">
        <v>990</v>
      </c>
    </row>
    <row r="114" spans="2:5" x14ac:dyDescent="0.3">
      <c r="B114" s="195">
        <v>2</v>
      </c>
      <c r="C114" s="306"/>
      <c r="D114" s="196" t="s">
        <v>527</v>
      </c>
      <c r="E114" s="196" t="s">
        <v>992</v>
      </c>
    </row>
    <row r="115" spans="2:5" x14ac:dyDescent="0.3">
      <c r="B115" s="195">
        <v>3</v>
      </c>
      <c r="C115" s="306"/>
      <c r="D115" s="196" t="s">
        <v>521</v>
      </c>
      <c r="E115" s="196" t="s">
        <v>993</v>
      </c>
    </row>
    <row r="116" spans="2:5" x14ac:dyDescent="0.3">
      <c r="B116" s="195">
        <v>4</v>
      </c>
      <c r="C116" s="306"/>
      <c r="D116" s="196" t="s">
        <v>522</v>
      </c>
      <c r="E116" s="196" t="s">
        <v>994</v>
      </c>
    </row>
    <row r="117" spans="2:5" x14ac:dyDescent="0.3">
      <c r="B117" s="195">
        <v>5</v>
      </c>
      <c r="C117" s="306"/>
      <c r="D117" s="196" t="s">
        <v>523</v>
      </c>
      <c r="E117" s="196" t="s">
        <v>1001</v>
      </c>
    </row>
    <row r="118" spans="2:5" x14ac:dyDescent="0.3">
      <c r="B118" s="195">
        <v>6</v>
      </c>
      <c r="C118" s="306"/>
      <c r="D118" s="196" t="s">
        <v>518</v>
      </c>
      <c r="E118" s="196" t="s">
        <v>1005</v>
      </c>
    </row>
    <row r="119" spans="2:5" x14ac:dyDescent="0.3">
      <c r="B119" s="195">
        <v>7</v>
      </c>
      <c r="C119" s="306"/>
      <c r="D119" s="196" t="s">
        <v>519</v>
      </c>
      <c r="E119" s="196" t="s">
        <v>1006</v>
      </c>
    </row>
    <row r="120" spans="2:5" x14ac:dyDescent="0.3">
      <c r="B120" s="195">
        <v>8</v>
      </c>
      <c r="C120" s="306"/>
      <c r="D120" s="196" t="s">
        <v>520</v>
      </c>
      <c r="E120" s="196" t="s">
        <v>996</v>
      </c>
    </row>
    <row r="121" spans="2:5" x14ac:dyDescent="0.3">
      <c r="B121" s="195">
        <v>9</v>
      </c>
      <c r="C121" s="306"/>
      <c r="D121" s="196" t="s">
        <v>524</v>
      </c>
      <c r="E121" s="196" t="s">
        <v>997</v>
      </c>
    </row>
    <row r="122" spans="2:5" x14ac:dyDescent="0.3">
      <c r="B122" s="195">
        <v>10</v>
      </c>
      <c r="C122" s="306"/>
      <c r="D122" s="196" t="s">
        <v>525</v>
      </c>
      <c r="E122" s="196" t="s">
        <v>998</v>
      </c>
    </row>
    <row r="123" spans="2:5" x14ac:dyDescent="0.3">
      <c r="B123" s="195">
        <v>11</v>
      </c>
      <c r="C123" s="306"/>
      <c r="D123" s="196" t="s">
        <v>528</v>
      </c>
      <c r="E123" s="196" t="s">
        <v>999</v>
      </c>
    </row>
    <row r="124" spans="2:5" ht="14.5" thickBot="1" x14ac:dyDescent="0.35">
      <c r="B124" s="197">
        <v>12</v>
      </c>
      <c r="C124" s="307"/>
      <c r="D124" s="198" t="s">
        <v>529</v>
      </c>
      <c r="E124" s="198" t="s">
        <v>1000</v>
      </c>
    </row>
    <row r="125" spans="2:5" x14ac:dyDescent="0.3">
      <c r="B125" s="193">
        <v>1</v>
      </c>
      <c r="C125" s="305" t="s">
        <v>936</v>
      </c>
      <c r="D125" s="194" t="s">
        <v>890</v>
      </c>
      <c r="E125" s="194" t="s">
        <v>993</v>
      </c>
    </row>
    <row r="126" spans="2:5" x14ac:dyDescent="0.3">
      <c r="B126" s="195">
        <v>2</v>
      </c>
      <c r="C126" s="306"/>
      <c r="D126" s="196" t="s">
        <v>891</v>
      </c>
      <c r="E126" s="196" t="s">
        <v>994</v>
      </c>
    </row>
    <row r="127" spans="2:5" x14ac:dyDescent="0.3">
      <c r="B127" s="195">
        <v>3</v>
      </c>
      <c r="C127" s="306"/>
      <c r="D127" s="196" t="s">
        <v>893</v>
      </c>
      <c r="E127" s="196" t="s">
        <v>1005</v>
      </c>
    </row>
    <row r="128" spans="2:5" x14ac:dyDescent="0.3">
      <c r="B128" s="195">
        <v>4</v>
      </c>
      <c r="C128" s="306"/>
      <c r="D128" s="196" t="s">
        <v>892</v>
      </c>
      <c r="E128" s="196" t="s">
        <v>1002</v>
      </c>
    </row>
    <row r="129" spans="2:5" x14ac:dyDescent="0.3">
      <c r="B129" s="195">
        <v>5</v>
      </c>
      <c r="C129" s="306"/>
      <c r="D129" s="196" t="s">
        <v>889</v>
      </c>
      <c r="E129" s="196" t="s">
        <v>996</v>
      </c>
    </row>
    <row r="130" spans="2:5" x14ac:dyDescent="0.3">
      <c r="B130" s="195">
        <v>6</v>
      </c>
      <c r="C130" s="306"/>
      <c r="D130" s="196" t="s">
        <v>894</v>
      </c>
      <c r="E130" s="196" t="s">
        <v>997</v>
      </c>
    </row>
    <row r="131" spans="2:5" ht="14.5" thickBot="1" x14ac:dyDescent="0.35">
      <c r="B131" s="197">
        <v>7</v>
      </c>
      <c r="C131" s="307"/>
      <c r="D131" s="198" t="s">
        <v>895</v>
      </c>
      <c r="E131" s="198" t="s">
        <v>998</v>
      </c>
    </row>
    <row r="132" spans="2:5" x14ac:dyDescent="0.3">
      <c r="B132" s="193">
        <v>1</v>
      </c>
      <c r="C132" s="305" t="s">
        <v>953</v>
      </c>
      <c r="D132" s="194" t="s">
        <v>530</v>
      </c>
      <c r="E132" s="194" t="s">
        <v>996</v>
      </c>
    </row>
    <row r="133" spans="2:5" x14ac:dyDescent="0.3">
      <c r="B133" s="195">
        <v>2</v>
      </c>
      <c r="C133" s="306"/>
      <c r="D133" s="196" t="s">
        <v>531</v>
      </c>
      <c r="E133" s="196" t="s">
        <v>1019</v>
      </c>
    </row>
    <row r="134" spans="2:5" x14ac:dyDescent="0.3">
      <c r="B134" s="195">
        <v>3</v>
      </c>
      <c r="C134" s="306"/>
      <c r="D134" s="196" t="s">
        <v>532</v>
      </c>
      <c r="E134" s="196" t="s">
        <v>1020</v>
      </c>
    </row>
    <row r="135" spans="2:5" x14ac:dyDescent="0.3">
      <c r="B135" s="195">
        <v>4</v>
      </c>
      <c r="C135" s="306"/>
      <c r="D135" s="196" t="s">
        <v>533</v>
      </c>
      <c r="E135" s="196" t="s">
        <v>1021</v>
      </c>
    </row>
    <row r="136" spans="2:5" x14ac:dyDescent="0.3">
      <c r="B136" s="195">
        <v>5</v>
      </c>
      <c r="C136" s="306"/>
      <c r="D136" s="196" t="s">
        <v>534</v>
      </c>
      <c r="E136" s="196" t="s">
        <v>997</v>
      </c>
    </row>
    <row r="137" spans="2:5" x14ac:dyDescent="0.3">
      <c r="B137" s="195">
        <v>6</v>
      </c>
      <c r="C137" s="306"/>
      <c r="D137" s="196" t="s">
        <v>535</v>
      </c>
      <c r="E137" s="196" t="s">
        <v>1008</v>
      </c>
    </row>
    <row r="138" spans="2:5" x14ac:dyDescent="0.3">
      <c r="B138" s="195">
        <v>7</v>
      </c>
      <c r="C138" s="306"/>
      <c r="D138" s="196" t="s">
        <v>536</v>
      </c>
      <c r="E138" s="196" t="s">
        <v>1009</v>
      </c>
    </row>
    <row r="139" spans="2:5" x14ac:dyDescent="0.3">
      <c r="B139" s="195">
        <v>8</v>
      </c>
      <c r="C139" s="306"/>
      <c r="D139" s="196" t="s">
        <v>537</v>
      </c>
      <c r="E139" s="196" t="s">
        <v>998</v>
      </c>
    </row>
    <row r="140" spans="2:5" x14ac:dyDescent="0.3">
      <c r="B140" s="195">
        <v>9</v>
      </c>
      <c r="C140" s="306"/>
      <c r="D140" s="196" t="s">
        <v>538</v>
      </c>
      <c r="E140" s="196" t="s">
        <v>999</v>
      </c>
    </row>
    <row r="141" spans="2:5" x14ac:dyDescent="0.3">
      <c r="B141" s="195">
        <v>10</v>
      </c>
      <c r="C141" s="306"/>
      <c r="D141" s="196" t="s">
        <v>539</v>
      </c>
      <c r="E141" s="196" t="s">
        <v>1012</v>
      </c>
    </row>
    <row r="142" spans="2:5" x14ac:dyDescent="0.3">
      <c r="B142" s="195">
        <v>11</v>
      </c>
      <c r="C142" s="306"/>
      <c r="D142" s="196" t="s">
        <v>540</v>
      </c>
      <c r="E142" s="196" t="s">
        <v>1013</v>
      </c>
    </row>
    <row r="143" spans="2:5" ht="14.5" thickBot="1" x14ac:dyDescent="0.35">
      <c r="B143" s="197">
        <v>12</v>
      </c>
      <c r="C143" s="307"/>
      <c r="D143" s="198" t="s">
        <v>541</v>
      </c>
      <c r="E143" s="198" t="s">
        <v>1000</v>
      </c>
    </row>
    <row r="144" spans="2:5" x14ac:dyDescent="0.3">
      <c r="B144" s="193">
        <v>1</v>
      </c>
      <c r="C144" s="305" t="s">
        <v>973</v>
      </c>
      <c r="D144" s="194" t="s">
        <v>770</v>
      </c>
      <c r="E144" s="194" t="s">
        <v>990</v>
      </c>
    </row>
    <row r="145" spans="2:5" x14ac:dyDescent="0.3">
      <c r="B145" s="195">
        <v>2</v>
      </c>
      <c r="C145" s="306"/>
      <c r="D145" s="196" t="s">
        <v>771</v>
      </c>
      <c r="E145" s="196" t="s">
        <v>991</v>
      </c>
    </row>
    <row r="146" spans="2:5" x14ac:dyDescent="0.3">
      <c r="B146" s="195">
        <v>3</v>
      </c>
      <c r="C146" s="306"/>
      <c r="D146" s="196" t="s">
        <v>772</v>
      </c>
      <c r="E146" s="196" t="s">
        <v>992</v>
      </c>
    </row>
    <row r="147" spans="2:5" x14ac:dyDescent="0.3">
      <c r="B147" s="195">
        <v>4</v>
      </c>
      <c r="C147" s="306"/>
      <c r="D147" s="196" t="s">
        <v>774</v>
      </c>
      <c r="E147" s="196" t="s">
        <v>993</v>
      </c>
    </row>
    <row r="148" spans="2:5" x14ac:dyDescent="0.3">
      <c r="B148" s="195">
        <v>5</v>
      </c>
      <c r="C148" s="306"/>
      <c r="D148" s="196" t="s">
        <v>775</v>
      </c>
      <c r="E148" s="196" t="s">
        <v>994</v>
      </c>
    </row>
    <row r="149" spans="2:5" x14ac:dyDescent="0.3">
      <c r="B149" s="195">
        <v>6</v>
      </c>
      <c r="C149" s="306"/>
      <c r="D149" s="196" t="s">
        <v>776</v>
      </c>
      <c r="E149" s="196" t="s">
        <v>1001</v>
      </c>
    </row>
    <row r="150" spans="2:5" x14ac:dyDescent="0.3">
      <c r="B150" s="195">
        <v>7</v>
      </c>
      <c r="C150" s="306"/>
      <c r="D150" s="196" t="s">
        <v>767</v>
      </c>
      <c r="E150" s="196" t="s">
        <v>1005</v>
      </c>
    </row>
    <row r="151" spans="2:5" x14ac:dyDescent="0.3">
      <c r="B151" s="195">
        <v>8</v>
      </c>
      <c r="C151" s="306"/>
      <c r="D151" s="196" t="s">
        <v>768</v>
      </c>
      <c r="E151" s="196" t="s">
        <v>1022</v>
      </c>
    </row>
    <row r="152" spans="2:5" x14ac:dyDescent="0.3">
      <c r="B152" s="195">
        <v>9</v>
      </c>
      <c r="C152" s="306"/>
      <c r="D152" s="196" t="s">
        <v>769</v>
      </c>
      <c r="E152" s="196" t="s">
        <v>1023</v>
      </c>
    </row>
    <row r="153" spans="2:5" x14ac:dyDescent="0.3">
      <c r="B153" s="195">
        <v>10</v>
      </c>
      <c r="C153" s="306"/>
      <c r="D153" s="196" t="s">
        <v>773</v>
      </c>
      <c r="E153" s="196" t="s">
        <v>1006</v>
      </c>
    </row>
    <row r="154" spans="2:5" x14ac:dyDescent="0.3">
      <c r="B154" s="195">
        <v>11</v>
      </c>
      <c r="C154" s="306"/>
      <c r="D154" s="196" t="s">
        <v>777</v>
      </c>
      <c r="E154" s="196" t="s">
        <v>1002</v>
      </c>
    </row>
    <row r="155" spans="2:5" x14ac:dyDescent="0.3">
      <c r="B155" s="195">
        <v>12</v>
      </c>
      <c r="C155" s="306"/>
      <c r="D155" s="196" t="s">
        <v>778</v>
      </c>
      <c r="E155" s="196" t="s">
        <v>1024</v>
      </c>
    </row>
    <row r="156" spans="2:5" x14ac:dyDescent="0.3">
      <c r="B156" s="195">
        <v>13</v>
      </c>
      <c r="C156" s="306"/>
      <c r="D156" s="196" t="s">
        <v>779</v>
      </c>
      <c r="E156" s="196" t="s">
        <v>1025</v>
      </c>
    </row>
    <row r="157" spans="2:5" x14ac:dyDescent="0.3">
      <c r="B157" s="195">
        <v>14</v>
      </c>
      <c r="C157" s="306"/>
      <c r="D157" s="196" t="s">
        <v>780</v>
      </c>
      <c r="E157" s="196" t="s">
        <v>1007</v>
      </c>
    </row>
    <row r="158" spans="2:5" x14ac:dyDescent="0.3">
      <c r="B158" s="195">
        <v>15</v>
      </c>
      <c r="C158" s="306"/>
      <c r="D158" s="196" t="s">
        <v>781</v>
      </c>
      <c r="E158" s="196" t="s">
        <v>1018</v>
      </c>
    </row>
    <row r="159" spans="2:5" x14ac:dyDescent="0.3">
      <c r="B159" s="195">
        <v>16</v>
      </c>
      <c r="C159" s="306"/>
      <c r="D159" s="196" t="s">
        <v>782</v>
      </c>
      <c r="E159" s="196" t="s">
        <v>1026</v>
      </c>
    </row>
    <row r="160" spans="2:5" x14ac:dyDescent="0.3">
      <c r="B160" s="195">
        <v>17</v>
      </c>
      <c r="C160" s="306"/>
      <c r="D160" s="196" t="s">
        <v>764</v>
      </c>
      <c r="E160" s="196" t="s">
        <v>996</v>
      </c>
    </row>
    <row r="161" spans="2:5" x14ac:dyDescent="0.3">
      <c r="B161" s="195">
        <v>18</v>
      </c>
      <c r="C161" s="306"/>
      <c r="D161" s="196" t="s">
        <v>765</v>
      </c>
      <c r="E161" s="196" t="s">
        <v>1019</v>
      </c>
    </row>
    <row r="162" spans="2:5" ht="14.5" thickBot="1" x14ac:dyDescent="0.35">
      <c r="B162" s="197">
        <v>19</v>
      </c>
      <c r="C162" s="307"/>
      <c r="D162" s="198" t="s">
        <v>766</v>
      </c>
      <c r="E162" s="198" t="s">
        <v>1020</v>
      </c>
    </row>
    <row r="163" spans="2:5" x14ac:dyDescent="0.3">
      <c r="B163" s="193">
        <v>1</v>
      </c>
      <c r="C163" s="305" t="s">
        <v>955</v>
      </c>
      <c r="D163" s="194" t="s">
        <v>549</v>
      </c>
      <c r="E163" s="194" t="s">
        <v>1010</v>
      </c>
    </row>
    <row r="164" spans="2:5" x14ac:dyDescent="0.3">
      <c r="B164" s="195">
        <v>2</v>
      </c>
      <c r="C164" s="306"/>
      <c r="D164" s="196" t="s">
        <v>550</v>
      </c>
      <c r="E164" s="196" t="s">
        <v>1027</v>
      </c>
    </row>
    <row r="165" spans="2:5" x14ac:dyDescent="0.3">
      <c r="B165" s="195">
        <v>3</v>
      </c>
      <c r="C165" s="306"/>
      <c r="D165" s="196" t="s">
        <v>551</v>
      </c>
      <c r="E165" s="196" t="s">
        <v>1011</v>
      </c>
    </row>
    <row r="166" spans="2:5" x14ac:dyDescent="0.3">
      <c r="B166" s="195">
        <v>4</v>
      </c>
      <c r="C166" s="306"/>
      <c r="D166" s="196" t="s">
        <v>542</v>
      </c>
      <c r="E166" s="196" t="s">
        <v>1016</v>
      </c>
    </row>
    <row r="167" spans="2:5" x14ac:dyDescent="0.3">
      <c r="B167" s="195">
        <v>5</v>
      </c>
      <c r="C167" s="306"/>
      <c r="D167" s="196" t="s">
        <v>543</v>
      </c>
      <c r="E167" s="196" t="s">
        <v>1017</v>
      </c>
    </row>
    <row r="168" spans="2:5" x14ac:dyDescent="0.3">
      <c r="B168" s="195">
        <v>6</v>
      </c>
      <c r="C168" s="306"/>
      <c r="D168" s="196" t="s">
        <v>544</v>
      </c>
      <c r="E168" s="196" t="s">
        <v>990</v>
      </c>
    </row>
    <row r="169" spans="2:5" x14ac:dyDescent="0.3">
      <c r="B169" s="195">
        <v>7</v>
      </c>
      <c r="C169" s="306"/>
      <c r="D169" s="196" t="s">
        <v>545</v>
      </c>
      <c r="E169" s="196" t="s">
        <v>992</v>
      </c>
    </row>
    <row r="170" spans="2:5" x14ac:dyDescent="0.3">
      <c r="B170" s="195">
        <v>8</v>
      </c>
      <c r="C170" s="306"/>
      <c r="D170" s="196" t="s">
        <v>546</v>
      </c>
      <c r="E170" s="196" t="s">
        <v>993</v>
      </c>
    </row>
    <row r="171" spans="2:5" x14ac:dyDescent="0.3">
      <c r="B171" s="195">
        <v>9</v>
      </c>
      <c r="C171" s="306"/>
      <c r="D171" s="196" t="s">
        <v>547</v>
      </c>
      <c r="E171" s="196" t="s">
        <v>994</v>
      </c>
    </row>
    <row r="172" spans="2:5" x14ac:dyDescent="0.3">
      <c r="B172" s="195">
        <v>10</v>
      </c>
      <c r="C172" s="306"/>
      <c r="D172" s="196" t="s">
        <v>548</v>
      </c>
      <c r="E172" s="196" t="s">
        <v>1001</v>
      </c>
    </row>
    <row r="173" spans="2:5" x14ac:dyDescent="0.3">
      <c r="B173" s="195">
        <v>11</v>
      </c>
      <c r="C173" s="306"/>
      <c r="D173" s="196" t="s">
        <v>552</v>
      </c>
      <c r="E173" s="196" t="s">
        <v>1005</v>
      </c>
    </row>
    <row r="174" spans="2:5" x14ac:dyDescent="0.3">
      <c r="B174" s="195">
        <v>12</v>
      </c>
      <c r="C174" s="306"/>
      <c r="D174" s="196" t="s">
        <v>553</v>
      </c>
      <c r="E174" s="196" t="s">
        <v>1002</v>
      </c>
    </row>
    <row r="175" spans="2:5" x14ac:dyDescent="0.3">
      <c r="B175" s="195">
        <v>13</v>
      </c>
      <c r="C175" s="306"/>
      <c r="D175" s="196" t="s">
        <v>554</v>
      </c>
      <c r="E175" s="196" t="s">
        <v>1007</v>
      </c>
    </row>
    <row r="176" spans="2:5" ht="14.5" thickBot="1" x14ac:dyDescent="0.35">
      <c r="B176" s="197">
        <v>14</v>
      </c>
      <c r="C176" s="307"/>
      <c r="D176" s="198" t="s">
        <v>555</v>
      </c>
      <c r="E176" s="198" t="s">
        <v>996</v>
      </c>
    </row>
    <row r="177" spans="2:5" x14ac:dyDescent="0.3">
      <c r="B177" s="193">
        <v>1</v>
      </c>
      <c r="C177" s="305" t="s">
        <v>954</v>
      </c>
      <c r="D177" s="194" t="s">
        <v>556</v>
      </c>
      <c r="E177" s="194" t="s">
        <v>1005</v>
      </c>
    </row>
    <row r="178" spans="2:5" x14ac:dyDescent="0.3">
      <c r="B178" s="195">
        <v>2</v>
      </c>
      <c r="C178" s="306"/>
      <c r="D178" s="196" t="s">
        <v>557</v>
      </c>
      <c r="E178" s="196" t="s">
        <v>1006</v>
      </c>
    </row>
    <row r="179" spans="2:5" x14ac:dyDescent="0.3">
      <c r="B179" s="195">
        <v>3</v>
      </c>
      <c r="C179" s="306"/>
      <c r="D179" s="196" t="s">
        <v>571</v>
      </c>
      <c r="E179" s="196" t="s">
        <v>1002</v>
      </c>
    </row>
    <row r="180" spans="2:5" x14ac:dyDescent="0.3">
      <c r="B180" s="195">
        <v>4</v>
      </c>
      <c r="C180" s="306"/>
      <c r="D180" s="196" t="s">
        <v>568</v>
      </c>
      <c r="E180" s="196" t="s">
        <v>996</v>
      </c>
    </row>
    <row r="181" spans="2:5" x14ac:dyDescent="0.3">
      <c r="B181" s="195">
        <v>5</v>
      </c>
      <c r="C181" s="306"/>
      <c r="D181" s="196" t="s">
        <v>569</v>
      </c>
      <c r="E181" s="196" t="s">
        <v>1019</v>
      </c>
    </row>
    <row r="182" spans="2:5" x14ac:dyDescent="0.3">
      <c r="B182" s="195">
        <v>6</v>
      </c>
      <c r="C182" s="306"/>
      <c r="D182" s="196" t="s">
        <v>570</v>
      </c>
      <c r="E182" s="196" t="s">
        <v>1020</v>
      </c>
    </row>
    <row r="183" spans="2:5" x14ac:dyDescent="0.3">
      <c r="B183" s="195">
        <v>7</v>
      </c>
      <c r="C183" s="306"/>
      <c r="D183" s="196" t="s">
        <v>558</v>
      </c>
      <c r="E183" s="196" t="s">
        <v>997</v>
      </c>
    </row>
    <row r="184" spans="2:5" x14ac:dyDescent="0.3">
      <c r="B184" s="195">
        <v>8</v>
      </c>
      <c r="C184" s="306"/>
      <c r="D184" s="196" t="s">
        <v>559</v>
      </c>
      <c r="E184" s="196" t="s">
        <v>1008</v>
      </c>
    </row>
    <row r="185" spans="2:5" x14ac:dyDescent="0.3">
      <c r="B185" s="195">
        <v>9</v>
      </c>
      <c r="C185" s="306"/>
      <c r="D185" s="196" t="s">
        <v>560</v>
      </c>
      <c r="E185" s="196" t="s">
        <v>1009</v>
      </c>
    </row>
    <row r="186" spans="2:5" x14ac:dyDescent="0.3">
      <c r="B186" s="195">
        <v>10</v>
      </c>
      <c r="C186" s="306"/>
      <c r="D186" s="196" t="s">
        <v>561</v>
      </c>
      <c r="E186" s="196" t="s">
        <v>998</v>
      </c>
    </row>
    <row r="187" spans="2:5" x14ac:dyDescent="0.3">
      <c r="B187" s="195">
        <v>11</v>
      </c>
      <c r="C187" s="306"/>
      <c r="D187" s="196" t="s">
        <v>562</v>
      </c>
      <c r="E187" s="196" t="s">
        <v>1028</v>
      </c>
    </row>
    <row r="188" spans="2:5" x14ac:dyDescent="0.3">
      <c r="B188" s="195">
        <v>12</v>
      </c>
      <c r="C188" s="306"/>
      <c r="D188" s="196" t="s">
        <v>563</v>
      </c>
      <c r="E188" s="196" t="s">
        <v>1029</v>
      </c>
    </row>
    <row r="189" spans="2:5" x14ac:dyDescent="0.3">
      <c r="B189" s="195">
        <v>13</v>
      </c>
      <c r="C189" s="306"/>
      <c r="D189" s="196" t="s">
        <v>565</v>
      </c>
      <c r="E189" s="196" t="s">
        <v>999</v>
      </c>
    </row>
    <row r="190" spans="2:5" x14ac:dyDescent="0.3">
      <c r="B190" s="195">
        <v>14</v>
      </c>
      <c r="C190" s="306"/>
      <c r="D190" s="196" t="s">
        <v>566</v>
      </c>
      <c r="E190" s="196" t="s">
        <v>1012</v>
      </c>
    </row>
    <row r="191" spans="2:5" x14ac:dyDescent="0.3">
      <c r="B191" s="195">
        <v>15</v>
      </c>
      <c r="C191" s="306"/>
      <c r="D191" s="196" t="s">
        <v>567</v>
      </c>
      <c r="E191" s="196" t="s">
        <v>1013</v>
      </c>
    </row>
    <row r="192" spans="2:5" ht="14.5" thickBot="1" x14ac:dyDescent="0.35">
      <c r="B192" s="197">
        <v>16</v>
      </c>
      <c r="C192" s="307"/>
      <c r="D192" s="198" t="s">
        <v>564</v>
      </c>
      <c r="E192" s="198" t="s">
        <v>1000</v>
      </c>
    </row>
    <row r="193" spans="2:5" x14ac:dyDescent="0.3">
      <c r="B193" s="193">
        <v>1</v>
      </c>
      <c r="C193" s="305" t="s">
        <v>966</v>
      </c>
      <c r="D193" s="194" t="s">
        <v>638</v>
      </c>
      <c r="E193" s="194" t="s">
        <v>1016</v>
      </c>
    </row>
    <row r="194" spans="2:5" x14ac:dyDescent="0.3">
      <c r="B194" s="195">
        <v>2</v>
      </c>
      <c r="C194" s="306"/>
      <c r="D194" s="196" t="s">
        <v>639</v>
      </c>
      <c r="E194" s="196" t="s">
        <v>1017</v>
      </c>
    </row>
    <row r="195" spans="2:5" x14ac:dyDescent="0.3">
      <c r="B195" s="195">
        <v>3</v>
      </c>
      <c r="C195" s="306"/>
      <c r="D195" s="196" t="s">
        <v>635</v>
      </c>
      <c r="E195" s="196" t="s">
        <v>990</v>
      </c>
    </row>
    <row r="196" spans="2:5" x14ac:dyDescent="0.3">
      <c r="B196" s="195">
        <v>4</v>
      </c>
      <c r="C196" s="306"/>
      <c r="D196" s="196" t="s">
        <v>636</v>
      </c>
      <c r="E196" s="196" t="s">
        <v>991</v>
      </c>
    </row>
    <row r="197" spans="2:5" x14ac:dyDescent="0.3">
      <c r="B197" s="195">
        <v>5</v>
      </c>
      <c r="C197" s="306"/>
      <c r="D197" s="196" t="s">
        <v>637</v>
      </c>
      <c r="E197" s="196" t="s">
        <v>992</v>
      </c>
    </row>
    <row r="198" spans="2:5" x14ac:dyDescent="0.3">
      <c r="B198" s="195">
        <v>6</v>
      </c>
      <c r="C198" s="306"/>
      <c r="D198" s="196" t="s">
        <v>640</v>
      </c>
      <c r="E198" s="196" t="s">
        <v>996</v>
      </c>
    </row>
    <row r="199" spans="2:5" x14ac:dyDescent="0.3">
      <c r="B199" s="195">
        <v>7</v>
      </c>
      <c r="C199" s="306"/>
      <c r="D199" s="196" t="s">
        <v>641</v>
      </c>
      <c r="E199" s="196" t="s">
        <v>1019</v>
      </c>
    </row>
    <row r="200" spans="2:5" x14ac:dyDescent="0.3">
      <c r="B200" s="195">
        <v>8</v>
      </c>
      <c r="C200" s="306"/>
      <c r="D200" s="196" t="s">
        <v>642</v>
      </c>
      <c r="E200" s="196" t="s">
        <v>1020</v>
      </c>
    </row>
    <row r="201" spans="2:5" ht="14.5" thickBot="1" x14ac:dyDescent="0.35">
      <c r="B201" s="197">
        <v>9</v>
      </c>
      <c r="C201" s="307"/>
      <c r="D201" s="198" t="s">
        <v>643</v>
      </c>
      <c r="E201" s="198" t="s">
        <v>997</v>
      </c>
    </row>
    <row r="202" spans="2:5" x14ac:dyDescent="0.3">
      <c r="B202" s="193">
        <v>1</v>
      </c>
      <c r="C202" s="305" t="s">
        <v>952</v>
      </c>
      <c r="D202" s="194" t="s">
        <v>572</v>
      </c>
      <c r="E202" s="194" t="s">
        <v>1016</v>
      </c>
    </row>
    <row r="203" spans="2:5" x14ac:dyDescent="0.3">
      <c r="B203" s="195">
        <v>2</v>
      </c>
      <c r="C203" s="306"/>
      <c r="D203" s="196" t="s">
        <v>573</v>
      </c>
      <c r="E203" s="196" t="s">
        <v>1017</v>
      </c>
    </row>
    <row r="204" spans="2:5" x14ac:dyDescent="0.3">
      <c r="B204" s="195">
        <v>3</v>
      </c>
      <c r="C204" s="306"/>
      <c r="D204" s="196" t="s">
        <v>574</v>
      </c>
      <c r="E204" s="196" t="s">
        <v>990</v>
      </c>
    </row>
    <row r="205" spans="2:5" x14ac:dyDescent="0.3">
      <c r="B205" s="195">
        <v>4</v>
      </c>
      <c r="C205" s="306"/>
      <c r="D205" s="196" t="s">
        <v>575</v>
      </c>
      <c r="E205" s="196" t="s">
        <v>991</v>
      </c>
    </row>
    <row r="206" spans="2:5" x14ac:dyDescent="0.3">
      <c r="B206" s="195">
        <v>5</v>
      </c>
      <c r="C206" s="306"/>
      <c r="D206" s="196" t="s">
        <v>576</v>
      </c>
      <c r="E206" s="196" t="s">
        <v>992</v>
      </c>
    </row>
    <row r="207" spans="2:5" x14ac:dyDescent="0.3">
      <c r="B207" s="195">
        <v>6</v>
      </c>
      <c r="C207" s="306"/>
      <c r="D207" s="196" t="s">
        <v>580</v>
      </c>
      <c r="E207" s="196" t="s">
        <v>993</v>
      </c>
    </row>
    <row r="208" spans="2:5" x14ac:dyDescent="0.3">
      <c r="B208" s="195">
        <v>7</v>
      </c>
      <c r="C208" s="306"/>
      <c r="D208" s="196" t="s">
        <v>581</v>
      </c>
      <c r="E208" s="196" t="s">
        <v>994</v>
      </c>
    </row>
    <row r="209" spans="2:5" x14ac:dyDescent="0.3">
      <c r="B209" s="195">
        <v>8</v>
      </c>
      <c r="C209" s="306"/>
      <c r="D209" s="196" t="s">
        <v>582</v>
      </c>
      <c r="E209" s="196" t="s">
        <v>1001</v>
      </c>
    </row>
    <row r="210" spans="2:5" x14ac:dyDescent="0.3">
      <c r="B210" s="195">
        <v>9</v>
      </c>
      <c r="C210" s="306"/>
      <c r="D210" s="196" t="s">
        <v>577</v>
      </c>
      <c r="E210" s="196" t="s">
        <v>1005</v>
      </c>
    </row>
    <row r="211" spans="2:5" x14ac:dyDescent="0.3">
      <c r="B211" s="195">
        <v>10</v>
      </c>
      <c r="C211" s="306"/>
      <c r="D211" s="196" t="s">
        <v>586</v>
      </c>
      <c r="E211" s="196" t="s">
        <v>1002</v>
      </c>
    </row>
    <row r="212" spans="2:5" x14ac:dyDescent="0.3">
      <c r="B212" s="195">
        <v>11</v>
      </c>
      <c r="C212" s="306"/>
      <c r="D212" s="196" t="s">
        <v>578</v>
      </c>
      <c r="E212" s="196" t="s">
        <v>996</v>
      </c>
    </row>
    <row r="213" spans="2:5" x14ac:dyDescent="0.3">
      <c r="B213" s="195">
        <v>12</v>
      </c>
      <c r="C213" s="306"/>
      <c r="D213" s="196" t="s">
        <v>579</v>
      </c>
      <c r="E213" s="196" t="s">
        <v>1019</v>
      </c>
    </row>
    <row r="214" spans="2:5" x14ac:dyDescent="0.3">
      <c r="B214" s="195">
        <v>13</v>
      </c>
      <c r="C214" s="306"/>
      <c r="D214" s="196" t="s">
        <v>583</v>
      </c>
      <c r="E214" s="196" t="s">
        <v>997</v>
      </c>
    </row>
    <row r="215" spans="2:5" x14ac:dyDescent="0.3">
      <c r="B215" s="195">
        <v>14</v>
      </c>
      <c r="C215" s="306"/>
      <c r="D215" s="196" t="s">
        <v>584</v>
      </c>
      <c r="E215" s="196" t="s">
        <v>1008</v>
      </c>
    </row>
    <row r="216" spans="2:5" ht="14.5" thickBot="1" x14ac:dyDescent="0.35">
      <c r="B216" s="197">
        <v>15</v>
      </c>
      <c r="C216" s="307"/>
      <c r="D216" s="198" t="s">
        <v>585</v>
      </c>
      <c r="E216" s="198" t="s">
        <v>1009</v>
      </c>
    </row>
    <row r="217" spans="2:5" x14ac:dyDescent="0.3">
      <c r="B217" s="193">
        <v>1</v>
      </c>
      <c r="C217" s="305" t="s">
        <v>937</v>
      </c>
      <c r="D217" s="194" t="s">
        <v>587</v>
      </c>
      <c r="E217" s="194" t="s">
        <v>993</v>
      </c>
    </row>
    <row r="218" spans="2:5" x14ac:dyDescent="0.3">
      <c r="B218" s="195">
        <v>2</v>
      </c>
      <c r="C218" s="306"/>
      <c r="D218" s="196" t="s">
        <v>588</v>
      </c>
      <c r="E218" s="196" t="s">
        <v>994</v>
      </c>
    </row>
    <row r="219" spans="2:5" x14ac:dyDescent="0.3">
      <c r="B219" s="195">
        <v>3</v>
      </c>
      <c r="C219" s="306"/>
      <c r="D219" s="196" t="s">
        <v>589</v>
      </c>
      <c r="E219" s="196" t="s">
        <v>996</v>
      </c>
    </row>
    <row r="220" spans="2:5" x14ac:dyDescent="0.3">
      <c r="B220" s="195">
        <v>4</v>
      </c>
      <c r="C220" s="306"/>
      <c r="D220" s="196" t="s">
        <v>590</v>
      </c>
      <c r="E220" s="196" t="s">
        <v>1019</v>
      </c>
    </row>
    <row r="221" spans="2:5" x14ac:dyDescent="0.3">
      <c r="B221" s="195">
        <v>5</v>
      </c>
      <c r="C221" s="306"/>
      <c r="D221" s="196" t="s">
        <v>591</v>
      </c>
      <c r="E221" s="196" t="s">
        <v>1020</v>
      </c>
    </row>
    <row r="222" spans="2:5" x14ac:dyDescent="0.3">
      <c r="B222" s="195">
        <v>6</v>
      </c>
      <c r="C222" s="306"/>
      <c r="D222" s="196" t="s">
        <v>592</v>
      </c>
      <c r="E222" s="196" t="s">
        <v>997</v>
      </c>
    </row>
    <row r="223" spans="2:5" x14ac:dyDescent="0.3">
      <c r="B223" s="195">
        <v>7</v>
      </c>
      <c r="C223" s="306"/>
      <c r="D223" s="196" t="s">
        <v>593</v>
      </c>
      <c r="E223" s="196" t="s">
        <v>998</v>
      </c>
    </row>
    <row r="224" spans="2:5" x14ac:dyDescent="0.3">
      <c r="B224" s="195">
        <v>8</v>
      </c>
      <c r="C224" s="306"/>
      <c r="D224" s="196" t="s">
        <v>594</v>
      </c>
      <c r="E224" s="196" t="s">
        <v>1028</v>
      </c>
    </row>
    <row r="225" spans="2:5" ht="14.5" thickBot="1" x14ac:dyDescent="0.35">
      <c r="B225" s="197">
        <v>9</v>
      </c>
      <c r="C225" s="307"/>
      <c r="D225" s="198" t="s">
        <v>595</v>
      </c>
      <c r="E225" s="198" t="s">
        <v>1029</v>
      </c>
    </row>
    <row r="226" spans="2:5" x14ac:dyDescent="0.3">
      <c r="B226" s="193">
        <v>1</v>
      </c>
      <c r="C226" s="305" t="s">
        <v>958</v>
      </c>
      <c r="D226" s="194" t="s">
        <v>484</v>
      </c>
      <c r="E226" s="194" t="s">
        <v>1010</v>
      </c>
    </row>
    <row r="227" spans="2:5" x14ac:dyDescent="0.3">
      <c r="B227" s="195">
        <v>2</v>
      </c>
      <c r="C227" s="306"/>
      <c r="D227" s="196" t="s">
        <v>485</v>
      </c>
      <c r="E227" s="196" t="s">
        <v>1011</v>
      </c>
    </row>
    <row r="228" spans="2:5" x14ac:dyDescent="0.3">
      <c r="B228" s="195">
        <v>3</v>
      </c>
      <c r="C228" s="306"/>
      <c r="D228" s="196" t="s">
        <v>487</v>
      </c>
      <c r="E228" s="196" t="s">
        <v>1016</v>
      </c>
    </row>
    <row r="229" spans="2:5" x14ac:dyDescent="0.3">
      <c r="B229" s="195">
        <v>4</v>
      </c>
      <c r="C229" s="306"/>
      <c r="D229" s="196" t="s">
        <v>488</v>
      </c>
      <c r="E229" s="196" t="s">
        <v>1017</v>
      </c>
    </row>
    <row r="230" spans="2:5" x14ac:dyDescent="0.3">
      <c r="B230" s="195">
        <v>5</v>
      </c>
      <c r="C230" s="306"/>
      <c r="D230" s="196" t="s">
        <v>478</v>
      </c>
      <c r="E230" s="196" t="s">
        <v>990</v>
      </c>
    </row>
    <row r="231" spans="2:5" x14ac:dyDescent="0.3">
      <c r="B231" s="195">
        <v>6</v>
      </c>
      <c r="C231" s="306"/>
      <c r="D231" s="196" t="s">
        <v>479</v>
      </c>
      <c r="E231" s="196" t="s">
        <v>991</v>
      </c>
    </row>
    <row r="232" spans="2:5" x14ac:dyDescent="0.3">
      <c r="B232" s="195">
        <v>7</v>
      </c>
      <c r="C232" s="306"/>
      <c r="D232" s="196" t="s">
        <v>480</v>
      </c>
      <c r="E232" s="196" t="s">
        <v>992</v>
      </c>
    </row>
    <row r="233" spans="2:5" x14ac:dyDescent="0.3">
      <c r="B233" s="195">
        <v>8</v>
      </c>
      <c r="C233" s="306"/>
      <c r="D233" s="196" t="s">
        <v>491</v>
      </c>
      <c r="E233" s="196" t="s">
        <v>993</v>
      </c>
    </row>
    <row r="234" spans="2:5" x14ac:dyDescent="0.3">
      <c r="B234" s="195">
        <v>9</v>
      </c>
      <c r="C234" s="306"/>
      <c r="D234" s="196" t="s">
        <v>492</v>
      </c>
      <c r="E234" s="196" t="s">
        <v>994</v>
      </c>
    </row>
    <row r="235" spans="2:5" x14ac:dyDescent="0.3">
      <c r="B235" s="195">
        <v>10</v>
      </c>
      <c r="C235" s="306"/>
      <c r="D235" s="196" t="s">
        <v>481</v>
      </c>
      <c r="E235" s="196" t="s">
        <v>1005</v>
      </c>
    </row>
    <row r="236" spans="2:5" x14ac:dyDescent="0.3">
      <c r="B236" s="195">
        <v>11</v>
      </c>
      <c r="C236" s="306"/>
      <c r="D236" s="196" t="s">
        <v>482</v>
      </c>
      <c r="E236" s="196" t="s">
        <v>1022</v>
      </c>
    </row>
    <row r="237" spans="2:5" x14ac:dyDescent="0.3">
      <c r="B237" s="195">
        <v>12</v>
      </c>
      <c r="C237" s="306"/>
      <c r="D237" s="196" t="s">
        <v>483</v>
      </c>
      <c r="E237" s="196" t="s">
        <v>1023</v>
      </c>
    </row>
    <row r="238" spans="2:5" x14ac:dyDescent="0.3">
      <c r="B238" s="195">
        <v>13</v>
      </c>
      <c r="C238" s="306"/>
      <c r="D238" s="196" t="s">
        <v>489</v>
      </c>
      <c r="E238" s="196" t="s">
        <v>1002</v>
      </c>
    </row>
    <row r="239" spans="2:5" x14ac:dyDescent="0.3">
      <c r="B239" s="195">
        <v>14</v>
      </c>
      <c r="C239" s="306"/>
      <c r="D239" s="196" t="s">
        <v>486</v>
      </c>
      <c r="E239" s="196" t="s">
        <v>996</v>
      </c>
    </row>
    <row r="240" spans="2:5" ht="14.5" thickBot="1" x14ac:dyDescent="0.35">
      <c r="B240" s="197">
        <v>15</v>
      </c>
      <c r="C240" s="307"/>
      <c r="D240" s="198" t="s">
        <v>490</v>
      </c>
      <c r="E240" s="198" t="s">
        <v>997</v>
      </c>
    </row>
    <row r="241" spans="2:5" x14ac:dyDescent="0.3">
      <c r="B241" s="193">
        <v>1</v>
      </c>
      <c r="C241" s="305" t="s">
        <v>969</v>
      </c>
      <c r="D241" s="194" t="s">
        <v>610</v>
      </c>
      <c r="E241" s="194" t="s">
        <v>1010</v>
      </c>
    </row>
    <row r="242" spans="2:5" x14ac:dyDescent="0.3">
      <c r="B242" s="195">
        <v>2</v>
      </c>
      <c r="C242" s="306"/>
      <c r="D242" s="196" t="s">
        <v>611</v>
      </c>
      <c r="E242" s="196" t="s">
        <v>1011</v>
      </c>
    </row>
    <row r="243" spans="2:5" x14ac:dyDescent="0.3">
      <c r="B243" s="195">
        <v>3</v>
      </c>
      <c r="C243" s="306"/>
      <c r="D243" s="196" t="s">
        <v>606</v>
      </c>
      <c r="E243" s="196" t="s">
        <v>990</v>
      </c>
    </row>
    <row r="244" spans="2:5" x14ac:dyDescent="0.3">
      <c r="B244" s="195">
        <v>4</v>
      </c>
      <c r="C244" s="306"/>
      <c r="D244" s="196" t="s">
        <v>607</v>
      </c>
      <c r="E244" s="196" t="s">
        <v>991</v>
      </c>
    </row>
    <row r="245" spans="2:5" x14ac:dyDescent="0.3">
      <c r="B245" s="195">
        <v>5</v>
      </c>
      <c r="C245" s="306"/>
      <c r="D245" s="196" t="s">
        <v>608</v>
      </c>
      <c r="E245" s="196" t="s">
        <v>992</v>
      </c>
    </row>
    <row r="246" spans="2:5" x14ac:dyDescent="0.3">
      <c r="B246" s="195">
        <v>6</v>
      </c>
      <c r="C246" s="306"/>
      <c r="D246" s="196" t="s">
        <v>612</v>
      </c>
      <c r="E246" s="196" t="s">
        <v>993</v>
      </c>
    </row>
    <row r="247" spans="2:5" x14ac:dyDescent="0.3">
      <c r="B247" s="195">
        <v>7</v>
      </c>
      <c r="C247" s="306"/>
      <c r="D247" s="196" t="s">
        <v>613</v>
      </c>
      <c r="E247" s="196" t="s">
        <v>994</v>
      </c>
    </row>
    <row r="248" spans="2:5" x14ac:dyDescent="0.3">
      <c r="B248" s="195">
        <v>8</v>
      </c>
      <c r="C248" s="306"/>
      <c r="D248" s="196" t="s">
        <v>609</v>
      </c>
      <c r="E248" s="196" t="s">
        <v>1005</v>
      </c>
    </row>
    <row r="249" spans="2:5" x14ac:dyDescent="0.3">
      <c r="B249" s="195">
        <v>9</v>
      </c>
      <c r="C249" s="306"/>
      <c r="D249" s="196" t="s">
        <v>620</v>
      </c>
      <c r="E249" s="196" t="s">
        <v>1007</v>
      </c>
    </row>
    <row r="250" spans="2:5" x14ac:dyDescent="0.3">
      <c r="B250" s="195">
        <v>10</v>
      </c>
      <c r="C250" s="306"/>
      <c r="D250" s="196" t="s">
        <v>614</v>
      </c>
      <c r="E250" s="196" t="s">
        <v>996</v>
      </c>
    </row>
    <row r="251" spans="2:5" x14ac:dyDescent="0.3">
      <c r="B251" s="195">
        <v>11</v>
      </c>
      <c r="C251" s="306"/>
      <c r="D251" s="196" t="s">
        <v>615</v>
      </c>
      <c r="E251" s="196" t="s">
        <v>997</v>
      </c>
    </row>
    <row r="252" spans="2:5" x14ac:dyDescent="0.3">
      <c r="B252" s="195">
        <v>12</v>
      </c>
      <c r="C252" s="306"/>
      <c r="D252" s="196" t="s">
        <v>616</v>
      </c>
      <c r="E252" s="196" t="s">
        <v>1008</v>
      </c>
    </row>
    <row r="253" spans="2:5" x14ac:dyDescent="0.3">
      <c r="B253" s="195">
        <v>13</v>
      </c>
      <c r="C253" s="306"/>
      <c r="D253" s="196" t="s">
        <v>617</v>
      </c>
      <c r="E253" s="196" t="s">
        <v>1009</v>
      </c>
    </row>
    <row r="254" spans="2:5" x14ac:dyDescent="0.3">
      <c r="B254" s="195">
        <v>14</v>
      </c>
      <c r="C254" s="306"/>
      <c r="D254" s="196" t="s">
        <v>618</v>
      </c>
      <c r="E254" s="196" t="s">
        <v>1030</v>
      </c>
    </row>
    <row r="255" spans="2:5" ht="14.5" thickBot="1" x14ac:dyDescent="0.35">
      <c r="B255" s="197">
        <v>15</v>
      </c>
      <c r="C255" s="307"/>
      <c r="D255" s="198" t="s">
        <v>619</v>
      </c>
      <c r="E255" s="198" t="s">
        <v>998</v>
      </c>
    </row>
    <row r="256" spans="2:5" x14ac:dyDescent="0.3">
      <c r="B256" s="193">
        <v>1</v>
      </c>
      <c r="C256" s="305" t="s">
        <v>941</v>
      </c>
      <c r="D256" s="194" t="s">
        <v>793</v>
      </c>
      <c r="E256" s="194" t="s">
        <v>1016</v>
      </c>
    </row>
    <row r="257" spans="2:5" x14ac:dyDescent="0.3">
      <c r="B257" s="195">
        <v>2</v>
      </c>
      <c r="C257" s="306"/>
      <c r="D257" s="196" t="s">
        <v>794</v>
      </c>
      <c r="E257" s="196" t="s">
        <v>1017</v>
      </c>
    </row>
    <row r="258" spans="2:5" x14ac:dyDescent="0.3">
      <c r="B258" s="195">
        <v>3</v>
      </c>
      <c r="C258" s="306"/>
      <c r="D258" s="196" t="s">
        <v>790</v>
      </c>
      <c r="E258" s="196" t="s">
        <v>990</v>
      </c>
    </row>
    <row r="259" spans="2:5" x14ac:dyDescent="0.3">
      <c r="B259" s="195">
        <v>4</v>
      </c>
      <c r="C259" s="306"/>
      <c r="D259" s="196" t="s">
        <v>791</v>
      </c>
      <c r="E259" s="196" t="s">
        <v>991</v>
      </c>
    </row>
    <row r="260" spans="2:5" x14ac:dyDescent="0.3">
      <c r="B260" s="195">
        <v>5</v>
      </c>
      <c r="C260" s="306"/>
      <c r="D260" s="196" t="s">
        <v>792</v>
      </c>
      <c r="E260" s="196" t="s">
        <v>992</v>
      </c>
    </row>
    <row r="261" spans="2:5" x14ac:dyDescent="0.3">
      <c r="B261" s="195">
        <v>6</v>
      </c>
      <c r="C261" s="306"/>
      <c r="D261" s="196" t="s">
        <v>796</v>
      </c>
      <c r="E261" s="196" t="s">
        <v>993</v>
      </c>
    </row>
    <row r="262" spans="2:5" x14ac:dyDescent="0.3">
      <c r="B262" s="195">
        <v>7</v>
      </c>
      <c r="C262" s="306"/>
      <c r="D262" s="196" t="s">
        <v>797</v>
      </c>
      <c r="E262" s="196" t="s">
        <v>994</v>
      </c>
    </row>
    <row r="263" spans="2:5" x14ac:dyDescent="0.3">
      <c r="B263" s="195">
        <v>8</v>
      </c>
      <c r="C263" s="306"/>
      <c r="D263" s="196" t="s">
        <v>798</v>
      </c>
      <c r="E263" s="196" t="s">
        <v>1001</v>
      </c>
    </row>
    <row r="264" spans="2:5" x14ac:dyDescent="0.3">
      <c r="B264" s="195">
        <v>9</v>
      </c>
      <c r="C264" s="306"/>
      <c r="D264" s="196" t="s">
        <v>795</v>
      </c>
      <c r="E264" s="196" t="s">
        <v>1005</v>
      </c>
    </row>
    <row r="265" spans="2:5" x14ac:dyDescent="0.3">
      <c r="B265" s="195">
        <v>10</v>
      </c>
      <c r="C265" s="306"/>
      <c r="D265" s="196" t="s">
        <v>799</v>
      </c>
      <c r="E265" s="196" t="s">
        <v>1002</v>
      </c>
    </row>
    <row r="266" spans="2:5" x14ac:dyDescent="0.3">
      <c r="B266" s="195">
        <v>11</v>
      </c>
      <c r="C266" s="306"/>
      <c r="D266" s="196" t="s">
        <v>800</v>
      </c>
      <c r="E266" s="196" t="s">
        <v>1007</v>
      </c>
    </row>
    <row r="267" spans="2:5" ht="14.5" thickBot="1" x14ac:dyDescent="0.35">
      <c r="B267" s="197">
        <v>12</v>
      </c>
      <c r="C267" s="307"/>
      <c r="D267" s="198" t="s">
        <v>801</v>
      </c>
      <c r="E267" s="198" t="s">
        <v>996</v>
      </c>
    </row>
    <row r="268" spans="2:5" x14ac:dyDescent="0.3">
      <c r="B268" s="193">
        <v>1</v>
      </c>
      <c r="C268" s="305" t="s">
        <v>976</v>
      </c>
      <c r="D268" s="194" t="s">
        <v>626</v>
      </c>
      <c r="E268" s="194" t="s">
        <v>995</v>
      </c>
    </row>
    <row r="269" spans="2:5" x14ac:dyDescent="0.3">
      <c r="B269" s="195">
        <v>2</v>
      </c>
      <c r="C269" s="306"/>
      <c r="D269" s="196" t="s">
        <v>627</v>
      </c>
      <c r="E269" s="196" t="s">
        <v>1002</v>
      </c>
    </row>
    <row r="270" spans="2:5" x14ac:dyDescent="0.3">
      <c r="B270" s="195">
        <v>3</v>
      </c>
      <c r="C270" s="306"/>
      <c r="D270" s="196" t="s">
        <v>621</v>
      </c>
      <c r="E270" s="196" t="s">
        <v>996</v>
      </c>
    </row>
    <row r="271" spans="2:5" x14ac:dyDescent="0.3">
      <c r="B271" s="195">
        <v>4</v>
      </c>
      <c r="C271" s="306"/>
      <c r="D271" s="196" t="s">
        <v>622</v>
      </c>
      <c r="E271" s="196" t="s">
        <v>997</v>
      </c>
    </row>
    <row r="272" spans="2:5" x14ac:dyDescent="0.3">
      <c r="B272" s="195">
        <v>5</v>
      </c>
      <c r="C272" s="306"/>
      <c r="D272" s="196" t="s">
        <v>623</v>
      </c>
      <c r="E272" s="196" t="s">
        <v>998</v>
      </c>
    </row>
    <row r="273" spans="2:5" x14ac:dyDescent="0.3">
      <c r="B273" s="195">
        <v>6</v>
      </c>
      <c r="C273" s="306"/>
      <c r="D273" s="196" t="s">
        <v>624</v>
      </c>
      <c r="E273" s="196" t="s">
        <v>999</v>
      </c>
    </row>
    <row r="274" spans="2:5" ht="14.5" thickBot="1" x14ac:dyDescent="0.35">
      <c r="B274" s="197">
        <v>7</v>
      </c>
      <c r="C274" s="307"/>
      <c r="D274" s="198" t="s">
        <v>625</v>
      </c>
      <c r="E274" s="198" t="s">
        <v>1000</v>
      </c>
    </row>
    <row r="275" spans="2:5" x14ac:dyDescent="0.3">
      <c r="B275" s="193">
        <v>1</v>
      </c>
      <c r="C275" s="305" t="s">
        <v>975</v>
      </c>
      <c r="D275" s="194" t="s">
        <v>633</v>
      </c>
      <c r="E275" s="194" t="s">
        <v>995</v>
      </c>
    </row>
    <row r="276" spans="2:5" x14ac:dyDescent="0.3">
      <c r="B276" s="195">
        <v>2</v>
      </c>
      <c r="C276" s="306"/>
      <c r="D276" s="196" t="s">
        <v>634</v>
      </c>
      <c r="E276" s="196" t="s">
        <v>1002</v>
      </c>
    </row>
    <row r="277" spans="2:5" x14ac:dyDescent="0.3">
      <c r="B277" s="195">
        <v>3</v>
      </c>
      <c r="C277" s="306"/>
      <c r="D277" s="196" t="s">
        <v>628</v>
      </c>
      <c r="E277" s="196" t="s">
        <v>996</v>
      </c>
    </row>
    <row r="278" spans="2:5" x14ac:dyDescent="0.3">
      <c r="B278" s="195">
        <v>4</v>
      </c>
      <c r="C278" s="306"/>
      <c r="D278" s="196" t="s">
        <v>629</v>
      </c>
      <c r="E278" s="196" t="s">
        <v>997</v>
      </c>
    </row>
    <row r="279" spans="2:5" x14ac:dyDescent="0.3">
      <c r="B279" s="195">
        <v>5</v>
      </c>
      <c r="C279" s="306"/>
      <c r="D279" s="196" t="s">
        <v>630</v>
      </c>
      <c r="E279" s="196" t="s">
        <v>998</v>
      </c>
    </row>
    <row r="280" spans="2:5" x14ac:dyDescent="0.3">
      <c r="B280" s="195">
        <v>6</v>
      </c>
      <c r="C280" s="306"/>
      <c r="D280" s="196" t="s">
        <v>631</v>
      </c>
      <c r="E280" s="196" t="s">
        <v>999</v>
      </c>
    </row>
    <row r="281" spans="2:5" ht="14.5" thickBot="1" x14ac:dyDescent="0.35">
      <c r="B281" s="197">
        <v>7</v>
      </c>
      <c r="C281" s="307"/>
      <c r="D281" s="198" t="s">
        <v>632</v>
      </c>
      <c r="E281" s="198" t="s">
        <v>1000</v>
      </c>
    </row>
    <row r="282" spans="2:5" x14ac:dyDescent="0.3">
      <c r="B282" s="193">
        <v>1</v>
      </c>
      <c r="C282" s="305" t="s">
        <v>935</v>
      </c>
      <c r="D282" s="194" t="s">
        <v>649</v>
      </c>
      <c r="E282" s="194" t="s">
        <v>995</v>
      </c>
    </row>
    <row r="283" spans="2:5" x14ac:dyDescent="0.3">
      <c r="B283" s="195">
        <v>2</v>
      </c>
      <c r="C283" s="306"/>
      <c r="D283" s="196" t="s">
        <v>650</v>
      </c>
      <c r="E283" s="196" t="s">
        <v>1002</v>
      </c>
    </row>
    <row r="284" spans="2:5" x14ac:dyDescent="0.3">
      <c r="B284" s="195">
        <v>3</v>
      </c>
      <c r="C284" s="306"/>
      <c r="D284" s="196" t="s">
        <v>644</v>
      </c>
      <c r="E284" s="196" t="s">
        <v>996</v>
      </c>
    </row>
    <row r="285" spans="2:5" x14ac:dyDescent="0.3">
      <c r="B285" s="195">
        <v>4</v>
      </c>
      <c r="C285" s="306"/>
      <c r="D285" s="196" t="s">
        <v>645</v>
      </c>
      <c r="E285" s="196" t="s">
        <v>997</v>
      </c>
    </row>
    <row r="286" spans="2:5" x14ac:dyDescent="0.3">
      <c r="B286" s="195">
        <v>5</v>
      </c>
      <c r="C286" s="306"/>
      <c r="D286" s="196" t="s">
        <v>646</v>
      </c>
      <c r="E286" s="196" t="s">
        <v>998</v>
      </c>
    </row>
    <row r="287" spans="2:5" x14ac:dyDescent="0.3">
      <c r="B287" s="195">
        <v>6</v>
      </c>
      <c r="C287" s="306"/>
      <c r="D287" s="196" t="s">
        <v>647</v>
      </c>
      <c r="E287" s="196" t="s">
        <v>999</v>
      </c>
    </row>
    <row r="288" spans="2:5" ht="14.5" thickBot="1" x14ac:dyDescent="0.35">
      <c r="B288" s="197">
        <v>7</v>
      </c>
      <c r="C288" s="307"/>
      <c r="D288" s="198" t="s">
        <v>648</v>
      </c>
      <c r="E288" s="198" t="s">
        <v>1000</v>
      </c>
    </row>
    <row r="289" spans="2:5" x14ac:dyDescent="0.3">
      <c r="B289" s="193">
        <v>1</v>
      </c>
      <c r="C289" s="305" t="s">
        <v>946</v>
      </c>
      <c r="D289" s="194" t="s">
        <v>654</v>
      </c>
      <c r="E289" s="194" t="s">
        <v>1016</v>
      </c>
    </row>
    <row r="290" spans="2:5" x14ac:dyDescent="0.3">
      <c r="B290" s="195">
        <v>2</v>
      </c>
      <c r="C290" s="306"/>
      <c r="D290" s="196" t="s">
        <v>655</v>
      </c>
      <c r="E290" s="196" t="s">
        <v>1017</v>
      </c>
    </row>
    <row r="291" spans="2:5" x14ac:dyDescent="0.3">
      <c r="B291" s="195">
        <v>3</v>
      </c>
      <c r="C291" s="306"/>
      <c r="D291" s="196" t="s">
        <v>651</v>
      </c>
      <c r="E291" s="196" t="s">
        <v>990</v>
      </c>
    </row>
    <row r="292" spans="2:5" x14ac:dyDescent="0.3">
      <c r="B292" s="195">
        <v>4</v>
      </c>
      <c r="C292" s="306"/>
      <c r="D292" s="196" t="s">
        <v>653</v>
      </c>
      <c r="E292" s="196" t="s">
        <v>991</v>
      </c>
    </row>
    <row r="293" spans="2:5" x14ac:dyDescent="0.3">
      <c r="B293" s="195">
        <v>5</v>
      </c>
      <c r="C293" s="306"/>
      <c r="D293" s="196" t="s">
        <v>652</v>
      </c>
      <c r="E293" s="196" t="s">
        <v>992</v>
      </c>
    </row>
    <row r="294" spans="2:5" x14ac:dyDescent="0.3">
      <c r="B294" s="195">
        <v>6</v>
      </c>
      <c r="C294" s="306"/>
      <c r="D294" s="196" t="s">
        <v>659</v>
      </c>
      <c r="E294" s="196" t="s">
        <v>993</v>
      </c>
    </row>
    <row r="295" spans="2:5" x14ac:dyDescent="0.3">
      <c r="B295" s="195">
        <v>7</v>
      </c>
      <c r="C295" s="306"/>
      <c r="D295" s="196" t="s">
        <v>660</v>
      </c>
      <c r="E295" s="196" t="s">
        <v>994</v>
      </c>
    </row>
    <row r="296" spans="2:5" x14ac:dyDescent="0.3">
      <c r="B296" s="195">
        <v>8</v>
      </c>
      <c r="C296" s="306"/>
      <c r="D296" s="196" t="s">
        <v>657</v>
      </c>
      <c r="E296" s="196" t="s">
        <v>1005</v>
      </c>
    </row>
    <row r="297" spans="2:5" x14ac:dyDescent="0.3">
      <c r="B297" s="195">
        <v>9</v>
      </c>
      <c r="C297" s="306"/>
      <c r="D297" s="196" t="s">
        <v>656</v>
      </c>
      <c r="E297" s="196" t="s">
        <v>1006</v>
      </c>
    </row>
    <row r="298" spans="2:5" x14ac:dyDescent="0.3">
      <c r="B298" s="195">
        <v>10</v>
      </c>
      <c r="C298" s="306"/>
      <c r="D298" s="196" t="s">
        <v>662</v>
      </c>
      <c r="E298" s="196" t="s">
        <v>1002</v>
      </c>
    </row>
    <row r="299" spans="2:5" x14ac:dyDescent="0.3">
      <c r="B299" s="195">
        <v>11</v>
      </c>
      <c r="C299" s="306"/>
      <c r="D299" s="196" t="s">
        <v>658</v>
      </c>
      <c r="E299" s="196" t="s">
        <v>996</v>
      </c>
    </row>
    <row r="300" spans="2:5" ht="14.5" thickBot="1" x14ac:dyDescent="0.35">
      <c r="B300" s="197">
        <v>12</v>
      </c>
      <c r="C300" s="307"/>
      <c r="D300" s="198" t="s">
        <v>661</v>
      </c>
      <c r="E300" s="198" t="s">
        <v>997</v>
      </c>
    </row>
    <row r="301" spans="2:5" x14ac:dyDescent="0.3">
      <c r="B301" s="193">
        <v>1</v>
      </c>
      <c r="C301" s="305" t="s">
        <v>956</v>
      </c>
      <c r="D301" s="194" t="s">
        <v>673</v>
      </c>
      <c r="E301" s="194" t="s">
        <v>1005</v>
      </c>
    </row>
    <row r="302" spans="2:5" x14ac:dyDescent="0.3">
      <c r="B302" s="195">
        <v>2</v>
      </c>
      <c r="C302" s="306"/>
      <c r="D302" s="196" t="s">
        <v>663</v>
      </c>
      <c r="E302" s="196" t="s">
        <v>996</v>
      </c>
    </row>
    <row r="303" spans="2:5" x14ac:dyDescent="0.3">
      <c r="B303" s="195">
        <v>3</v>
      </c>
      <c r="C303" s="306"/>
      <c r="D303" s="196" t="s">
        <v>664</v>
      </c>
      <c r="E303" s="196" t="s">
        <v>1019</v>
      </c>
    </row>
    <row r="304" spans="2:5" x14ac:dyDescent="0.3">
      <c r="B304" s="195">
        <v>4</v>
      </c>
      <c r="C304" s="306"/>
      <c r="D304" s="196" t="s">
        <v>665</v>
      </c>
      <c r="E304" s="196" t="s">
        <v>1020</v>
      </c>
    </row>
    <row r="305" spans="2:5" x14ac:dyDescent="0.3">
      <c r="B305" s="195">
        <v>5</v>
      </c>
      <c r="C305" s="306"/>
      <c r="D305" s="196" t="s">
        <v>666</v>
      </c>
      <c r="E305" s="196" t="s">
        <v>997</v>
      </c>
    </row>
    <row r="306" spans="2:5" x14ac:dyDescent="0.3">
      <c r="B306" s="195">
        <v>6</v>
      </c>
      <c r="C306" s="306"/>
      <c r="D306" s="196" t="s">
        <v>667</v>
      </c>
      <c r="E306" s="196" t="s">
        <v>1008</v>
      </c>
    </row>
    <row r="307" spans="2:5" x14ac:dyDescent="0.3">
      <c r="B307" s="195">
        <v>7</v>
      </c>
      <c r="C307" s="306"/>
      <c r="D307" s="196" t="s">
        <v>668</v>
      </c>
      <c r="E307" s="196" t="s">
        <v>1009</v>
      </c>
    </row>
    <row r="308" spans="2:5" x14ac:dyDescent="0.3">
      <c r="B308" s="195">
        <v>8</v>
      </c>
      <c r="C308" s="306"/>
      <c r="D308" s="196" t="s">
        <v>669</v>
      </c>
      <c r="E308" s="196" t="s">
        <v>998</v>
      </c>
    </row>
    <row r="309" spans="2:5" x14ac:dyDescent="0.3">
      <c r="B309" s="195">
        <v>9</v>
      </c>
      <c r="C309" s="306"/>
      <c r="D309" s="196" t="s">
        <v>670</v>
      </c>
      <c r="E309" s="196" t="s">
        <v>1028</v>
      </c>
    </row>
    <row r="310" spans="2:5" x14ac:dyDescent="0.3">
      <c r="B310" s="195">
        <v>10</v>
      </c>
      <c r="C310" s="306"/>
      <c r="D310" s="196" t="s">
        <v>671</v>
      </c>
      <c r="E310" s="196" t="s">
        <v>1029</v>
      </c>
    </row>
    <row r="311" spans="2:5" x14ac:dyDescent="0.3">
      <c r="B311" s="195">
        <v>11</v>
      </c>
      <c r="C311" s="306"/>
      <c r="D311" s="196" t="s">
        <v>672</v>
      </c>
      <c r="E311" s="196" t="s">
        <v>1031</v>
      </c>
    </row>
    <row r="312" spans="2:5" x14ac:dyDescent="0.3">
      <c r="B312" s="195">
        <v>12</v>
      </c>
      <c r="C312" s="306"/>
      <c r="D312" s="196" t="s">
        <v>674</v>
      </c>
      <c r="E312" s="196" t="s">
        <v>999</v>
      </c>
    </row>
    <row r="313" spans="2:5" x14ac:dyDescent="0.3">
      <c r="B313" s="195">
        <v>13</v>
      </c>
      <c r="C313" s="306"/>
      <c r="D313" s="196" t="s">
        <v>675</v>
      </c>
      <c r="E313" s="196" t="s">
        <v>1000</v>
      </c>
    </row>
    <row r="314" spans="2:5" x14ac:dyDescent="0.3">
      <c r="B314" s="195">
        <v>14</v>
      </c>
      <c r="C314" s="306"/>
      <c r="D314" s="196" t="s">
        <v>676</v>
      </c>
      <c r="E314" s="196" t="s">
        <v>1003</v>
      </c>
    </row>
    <row r="315" spans="2:5" ht="14.5" thickBot="1" x14ac:dyDescent="0.35">
      <c r="B315" s="197">
        <v>15</v>
      </c>
      <c r="C315" s="307"/>
      <c r="D315" s="198" t="s">
        <v>677</v>
      </c>
      <c r="E315" s="198" t="s">
        <v>1004</v>
      </c>
    </row>
    <row r="316" spans="2:5" x14ac:dyDescent="0.3">
      <c r="B316" s="193">
        <v>1</v>
      </c>
      <c r="C316" s="305" t="s">
        <v>961</v>
      </c>
      <c r="D316" s="194" t="s">
        <v>678</v>
      </c>
      <c r="E316" s="194" t="s">
        <v>1005</v>
      </c>
    </row>
    <row r="317" spans="2:5" x14ac:dyDescent="0.3">
      <c r="B317" s="195">
        <v>2</v>
      </c>
      <c r="C317" s="306"/>
      <c r="D317" s="196" t="s">
        <v>686</v>
      </c>
      <c r="E317" s="196" t="s">
        <v>1007</v>
      </c>
    </row>
    <row r="318" spans="2:5" x14ac:dyDescent="0.3">
      <c r="B318" s="195">
        <v>3</v>
      </c>
      <c r="C318" s="306"/>
      <c r="D318" s="196" t="s">
        <v>687</v>
      </c>
      <c r="E318" s="196" t="s">
        <v>1018</v>
      </c>
    </row>
    <row r="319" spans="2:5" x14ac:dyDescent="0.3">
      <c r="B319" s="195">
        <v>4</v>
      </c>
      <c r="C319" s="306"/>
      <c r="D319" s="196" t="s">
        <v>688</v>
      </c>
      <c r="E319" s="196" t="s">
        <v>1026</v>
      </c>
    </row>
    <row r="320" spans="2:5" x14ac:dyDescent="0.3">
      <c r="B320" s="195">
        <v>5</v>
      </c>
      <c r="C320" s="306"/>
      <c r="D320" s="196" t="s">
        <v>679</v>
      </c>
      <c r="E320" s="196" t="s">
        <v>996</v>
      </c>
    </row>
    <row r="321" spans="2:5" x14ac:dyDescent="0.3">
      <c r="B321" s="195">
        <v>6</v>
      </c>
      <c r="C321" s="306"/>
      <c r="D321" s="196" t="s">
        <v>680</v>
      </c>
      <c r="E321" s="196" t="s">
        <v>1019</v>
      </c>
    </row>
    <row r="322" spans="2:5" x14ac:dyDescent="0.3">
      <c r="B322" s="195">
        <v>7</v>
      </c>
      <c r="C322" s="306"/>
      <c r="D322" s="196" t="s">
        <v>681</v>
      </c>
      <c r="E322" s="196" t="s">
        <v>1020</v>
      </c>
    </row>
    <row r="323" spans="2:5" x14ac:dyDescent="0.3">
      <c r="B323" s="195">
        <v>8</v>
      </c>
      <c r="C323" s="306"/>
      <c r="D323" s="196" t="s">
        <v>682</v>
      </c>
      <c r="E323" s="196" t="s">
        <v>997</v>
      </c>
    </row>
    <row r="324" spans="2:5" x14ac:dyDescent="0.3">
      <c r="B324" s="195">
        <v>9</v>
      </c>
      <c r="C324" s="306"/>
      <c r="D324" s="196" t="s">
        <v>683</v>
      </c>
      <c r="E324" s="196" t="s">
        <v>1008</v>
      </c>
    </row>
    <row r="325" spans="2:5" x14ac:dyDescent="0.3">
      <c r="B325" s="195">
        <v>10</v>
      </c>
      <c r="C325" s="306"/>
      <c r="D325" s="196" t="s">
        <v>684</v>
      </c>
      <c r="E325" s="196" t="s">
        <v>1009</v>
      </c>
    </row>
    <row r="326" spans="2:5" x14ac:dyDescent="0.3">
      <c r="B326" s="195">
        <v>11</v>
      </c>
      <c r="C326" s="306"/>
      <c r="D326" s="196" t="s">
        <v>689</v>
      </c>
      <c r="E326" s="196" t="s">
        <v>998</v>
      </c>
    </row>
    <row r="327" spans="2:5" x14ac:dyDescent="0.3">
      <c r="B327" s="195">
        <v>12</v>
      </c>
      <c r="C327" s="306"/>
      <c r="D327" s="196" t="s">
        <v>690</v>
      </c>
      <c r="E327" s="196" t="s">
        <v>1028</v>
      </c>
    </row>
    <row r="328" spans="2:5" x14ac:dyDescent="0.3">
      <c r="B328" s="195">
        <v>13</v>
      </c>
      <c r="C328" s="306"/>
      <c r="D328" s="196" t="s">
        <v>691</v>
      </c>
      <c r="E328" s="196" t="s">
        <v>1029</v>
      </c>
    </row>
    <row r="329" spans="2:5" ht="14.5" thickBot="1" x14ac:dyDescent="0.35">
      <c r="B329" s="197">
        <v>14</v>
      </c>
      <c r="C329" s="307"/>
      <c r="D329" s="198" t="s">
        <v>685</v>
      </c>
      <c r="E329" s="198" t="s">
        <v>999</v>
      </c>
    </row>
    <row r="330" spans="2:5" x14ac:dyDescent="0.3">
      <c r="B330" s="193">
        <v>1</v>
      </c>
      <c r="C330" s="305" t="s">
        <v>962</v>
      </c>
      <c r="D330" s="194" t="s">
        <v>700</v>
      </c>
      <c r="E330" s="194" t="s">
        <v>1010</v>
      </c>
    </row>
    <row r="331" spans="2:5" x14ac:dyDescent="0.3">
      <c r="B331" s="195">
        <v>2</v>
      </c>
      <c r="C331" s="306"/>
      <c r="D331" s="196" t="s">
        <v>701</v>
      </c>
      <c r="E331" s="196" t="s">
        <v>1032</v>
      </c>
    </row>
    <row r="332" spans="2:5" x14ac:dyDescent="0.3">
      <c r="B332" s="195">
        <v>3</v>
      </c>
      <c r="C332" s="306"/>
      <c r="D332" s="196" t="s">
        <v>692</v>
      </c>
      <c r="E332" s="196" t="s">
        <v>990</v>
      </c>
    </row>
    <row r="333" spans="2:5" x14ac:dyDescent="0.3">
      <c r="B333" s="195">
        <v>4</v>
      </c>
      <c r="C333" s="306"/>
      <c r="D333" s="196" t="s">
        <v>693</v>
      </c>
      <c r="E333" s="196" t="s">
        <v>991</v>
      </c>
    </row>
    <row r="334" spans="2:5" x14ac:dyDescent="0.3">
      <c r="B334" s="195">
        <v>5</v>
      </c>
      <c r="C334" s="306"/>
      <c r="D334" s="196" t="s">
        <v>694</v>
      </c>
      <c r="E334" s="196" t="s">
        <v>992</v>
      </c>
    </row>
    <row r="335" spans="2:5" x14ac:dyDescent="0.3">
      <c r="B335" s="195">
        <v>6</v>
      </c>
      <c r="C335" s="306"/>
      <c r="D335" s="196" t="s">
        <v>695</v>
      </c>
      <c r="E335" s="196" t="s">
        <v>993</v>
      </c>
    </row>
    <row r="336" spans="2:5" x14ac:dyDescent="0.3">
      <c r="B336" s="195">
        <v>7</v>
      </c>
      <c r="C336" s="306"/>
      <c r="D336" s="196" t="s">
        <v>696</v>
      </c>
      <c r="E336" s="196" t="s">
        <v>994</v>
      </c>
    </row>
    <row r="337" spans="2:5" x14ac:dyDescent="0.3">
      <c r="B337" s="195">
        <v>8</v>
      </c>
      <c r="C337" s="306"/>
      <c r="D337" s="196" t="s">
        <v>698</v>
      </c>
      <c r="E337" s="196" t="s">
        <v>1002</v>
      </c>
    </row>
    <row r="338" spans="2:5" x14ac:dyDescent="0.3">
      <c r="B338" s="195">
        <v>9</v>
      </c>
      <c r="C338" s="306"/>
      <c r="D338" s="196" t="s">
        <v>697</v>
      </c>
      <c r="E338" s="196" t="s">
        <v>1007</v>
      </c>
    </row>
    <row r="339" spans="2:5" ht="14.5" thickBot="1" x14ac:dyDescent="0.35">
      <c r="B339" s="197">
        <v>10</v>
      </c>
      <c r="C339" s="307"/>
      <c r="D339" s="198" t="s">
        <v>699</v>
      </c>
      <c r="E339" s="198" t="s">
        <v>996</v>
      </c>
    </row>
    <row r="340" spans="2:5" x14ac:dyDescent="0.3">
      <c r="B340" s="193">
        <v>1</v>
      </c>
      <c r="C340" s="305" t="s">
        <v>967</v>
      </c>
      <c r="D340" s="194" t="s">
        <v>707</v>
      </c>
      <c r="E340" s="194" t="s">
        <v>995</v>
      </c>
    </row>
    <row r="341" spans="2:5" x14ac:dyDescent="0.3">
      <c r="B341" s="195">
        <v>2</v>
      </c>
      <c r="C341" s="306"/>
      <c r="D341" s="196" t="s">
        <v>708</v>
      </c>
      <c r="E341" s="196" t="s">
        <v>1002</v>
      </c>
    </row>
    <row r="342" spans="2:5" x14ac:dyDescent="0.3">
      <c r="B342" s="195">
        <v>3</v>
      </c>
      <c r="C342" s="306"/>
      <c r="D342" s="196" t="s">
        <v>702</v>
      </c>
      <c r="E342" s="196" t="s">
        <v>996</v>
      </c>
    </row>
    <row r="343" spans="2:5" x14ac:dyDescent="0.3">
      <c r="B343" s="195">
        <v>4</v>
      </c>
      <c r="C343" s="306"/>
      <c r="D343" s="196" t="s">
        <v>703</v>
      </c>
      <c r="E343" s="196" t="s">
        <v>997</v>
      </c>
    </row>
    <row r="344" spans="2:5" x14ac:dyDescent="0.3">
      <c r="B344" s="195">
        <v>5</v>
      </c>
      <c r="C344" s="306"/>
      <c r="D344" s="196" t="s">
        <v>704</v>
      </c>
      <c r="E344" s="196" t="s">
        <v>998</v>
      </c>
    </row>
    <row r="345" spans="2:5" x14ac:dyDescent="0.3">
      <c r="B345" s="195">
        <v>6</v>
      </c>
      <c r="C345" s="306"/>
      <c r="D345" s="196" t="s">
        <v>705</v>
      </c>
      <c r="E345" s="196" t="s">
        <v>999</v>
      </c>
    </row>
    <row r="346" spans="2:5" ht="14.5" thickBot="1" x14ac:dyDescent="0.35">
      <c r="B346" s="197">
        <v>7</v>
      </c>
      <c r="C346" s="307"/>
      <c r="D346" s="198" t="s">
        <v>706</v>
      </c>
      <c r="E346" s="198" t="s">
        <v>1000</v>
      </c>
    </row>
    <row r="347" spans="2:5" x14ac:dyDescent="0.3">
      <c r="B347" s="193">
        <v>1</v>
      </c>
      <c r="C347" s="305" t="s">
        <v>950</v>
      </c>
      <c r="D347" s="194" t="s">
        <v>712</v>
      </c>
      <c r="E347" s="194" t="s">
        <v>1010</v>
      </c>
    </row>
    <row r="348" spans="2:5" x14ac:dyDescent="0.3">
      <c r="B348" s="195">
        <v>2</v>
      </c>
      <c r="C348" s="306"/>
      <c r="D348" s="196" t="s">
        <v>713</v>
      </c>
      <c r="E348" s="196" t="s">
        <v>1011</v>
      </c>
    </row>
    <row r="349" spans="2:5" x14ac:dyDescent="0.3">
      <c r="B349" s="195">
        <v>3</v>
      </c>
      <c r="C349" s="306"/>
      <c r="D349" s="196" t="s">
        <v>709</v>
      </c>
      <c r="E349" s="196" t="s">
        <v>990</v>
      </c>
    </row>
    <row r="350" spans="2:5" x14ac:dyDescent="0.3">
      <c r="B350" s="195">
        <v>4</v>
      </c>
      <c r="C350" s="306"/>
      <c r="D350" s="196" t="s">
        <v>710</v>
      </c>
      <c r="E350" s="196" t="s">
        <v>991</v>
      </c>
    </row>
    <row r="351" spans="2:5" x14ac:dyDescent="0.3">
      <c r="B351" s="195">
        <v>5</v>
      </c>
      <c r="C351" s="306"/>
      <c r="D351" s="196" t="s">
        <v>711</v>
      </c>
      <c r="E351" s="196" t="s">
        <v>992</v>
      </c>
    </row>
    <row r="352" spans="2:5" x14ac:dyDescent="0.3">
      <c r="B352" s="195">
        <v>6</v>
      </c>
      <c r="C352" s="306"/>
      <c r="D352" s="196" t="s">
        <v>715</v>
      </c>
      <c r="E352" s="196" t="s">
        <v>993</v>
      </c>
    </row>
    <row r="353" spans="2:5" x14ac:dyDescent="0.3">
      <c r="B353" s="195">
        <v>7</v>
      </c>
      <c r="C353" s="306"/>
      <c r="D353" s="196" t="s">
        <v>716</v>
      </c>
      <c r="E353" s="196" t="s">
        <v>994</v>
      </c>
    </row>
    <row r="354" spans="2:5" x14ac:dyDescent="0.3">
      <c r="B354" s="195">
        <v>8</v>
      </c>
      <c r="C354" s="306"/>
      <c r="D354" s="196" t="s">
        <v>714</v>
      </c>
      <c r="E354" s="196" t="s">
        <v>1005</v>
      </c>
    </row>
    <row r="355" spans="2:5" x14ac:dyDescent="0.3">
      <c r="B355" s="195">
        <v>9</v>
      </c>
      <c r="C355" s="306"/>
      <c r="D355" s="196" t="s">
        <v>717</v>
      </c>
      <c r="E355" s="196" t="s">
        <v>1002</v>
      </c>
    </row>
    <row r="356" spans="2:5" x14ac:dyDescent="0.3">
      <c r="B356" s="195">
        <v>10</v>
      </c>
      <c r="C356" s="306"/>
      <c r="D356" s="196" t="s">
        <v>718</v>
      </c>
      <c r="E356" s="196" t="s">
        <v>1007</v>
      </c>
    </row>
    <row r="357" spans="2:5" ht="14.5" thickBot="1" x14ac:dyDescent="0.35">
      <c r="B357" s="197">
        <v>11</v>
      </c>
      <c r="C357" s="307"/>
      <c r="D357" s="198" t="s">
        <v>719</v>
      </c>
      <c r="E357" s="198" t="s">
        <v>1018</v>
      </c>
    </row>
    <row r="358" spans="2:5" x14ac:dyDescent="0.3">
      <c r="B358" s="193">
        <v>1</v>
      </c>
      <c r="C358" s="305" t="s">
        <v>981</v>
      </c>
      <c r="D358" s="194" t="s">
        <v>731</v>
      </c>
      <c r="E358" s="194" t="s">
        <v>1010</v>
      </c>
    </row>
    <row r="359" spans="2:5" x14ac:dyDescent="0.3">
      <c r="B359" s="195">
        <v>2</v>
      </c>
      <c r="C359" s="306"/>
      <c r="D359" s="196" t="s">
        <v>732</v>
      </c>
      <c r="E359" s="196" t="s">
        <v>1011</v>
      </c>
    </row>
    <row r="360" spans="2:5" x14ac:dyDescent="0.3">
      <c r="B360" s="195">
        <v>3</v>
      </c>
      <c r="C360" s="306"/>
      <c r="D360" s="196" t="s">
        <v>726</v>
      </c>
      <c r="E360" s="196" t="s">
        <v>990</v>
      </c>
    </row>
    <row r="361" spans="2:5" x14ac:dyDescent="0.3">
      <c r="B361" s="195">
        <v>4</v>
      </c>
      <c r="C361" s="306"/>
      <c r="D361" s="196" t="s">
        <v>727</v>
      </c>
      <c r="E361" s="196" t="s">
        <v>991</v>
      </c>
    </row>
    <row r="362" spans="2:5" x14ac:dyDescent="0.3">
      <c r="B362" s="195">
        <v>5</v>
      </c>
      <c r="C362" s="306"/>
      <c r="D362" s="196" t="s">
        <v>728</v>
      </c>
      <c r="E362" s="196" t="s">
        <v>992</v>
      </c>
    </row>
    <row r="363" spans="2:5" x14ac:dyDescent="0.3">
      <c r="B363" s="195">
        <v>6</v>
      </c>
      <c r="C363" s="306"/>
      <c r="D363" s="196" t="s">
        <v>720</v>
      </c>
      <c r="E363" s="196" t="s">
        <v>993</v>
      </c>
    </row>
    <row r="364" spans="2:5" x14ac:dyDescent="0.3">
      <c r="B364" s="195">
        <v>7</v>
      </c>
      <c r="C364" s="306"/>
      <c r="D364" s="196" t="s">
        <v>721</v>
      </c>
      <c r="E364" s="196" t="s">
        <v>1001</v>
      </c>
    </row>
    <row r="365" spans="2:5" x14ac:dyDescent="0.3">
      <c r="B365" s="195">
        <v>8</v>
      </c>
      <c r="C365" s="306"/>
      <c r="D365" s="196" t="s">
        <v>729</v>
      </c>
      <c r="E365" s="196" t="s">
        <v>1005</v>
      </c>
    </row>
    <row r="366" spans="2:5" x14ac:dyDescent="0.3">
      <c r="B366" s="195">
        <v>9</v>
      </c>
      <c r="C366" s="306"/>
      <c r="D366" s="196" t="s">
        <v>730</v>
      </c>
      <c r="E366" s="196" t="s">
        <v>1022</v>
      </c>
    </row>
    <row r="367" spans="2:5" x14ac:dyDescent="0.3">
      <c r="B367" s="195">
        <v>10</v>
      </c>
      <c r="C367" s="306"/>
      <c r="D367" s="196" t="s">
        <v>724</v>
      </c>
      <c r="E367" s="196" t="s">
        <v>1002</v>
      </c>
    </row>
    <row r="368" spans="2:5" x14ac:dyDescent="0.3">
      <c r="B368" s="195">
        <v>11</v>
      </c>
      <c r="C368" s="306"/>
      <c r="D368" s="196" t="s">
        <v>725</v>
      </c>
      <c r="E368" s="196" t="s">
        <v>1024</v>
      </c>
    </row>
    <row r="369" spans="2:5" x14ac:dyDescent="0.3">
      <c r="B369" s="195">
        <v>12</v>
      </c>
      <c r="C369" s="306"/>
      <c r="D369" s="196" t="s">
        <v>722</v>
      </c>
      <c r="E369" s="196" t="s">
        <v>996</v>
      </c>
    </row>
    <row r="370" spans="2:5" ht="14.5" thickBot="1" x14ac:dyDescent="0.35">
      <c r="B370" s="197">
        <v>13</v>
      </c>
      <c r="C370" s="307"/>
      <c r="D370" s="198" t="s">
        <v>723</v>
      </c>
      <c r="E370" s="198" t="s">
        <v>1019</v>
      </c>
    </row>
    <row r="371" spans="2:5" x14ac:dyDescent="0.3">
      <c r="B371" s="193">
        <v>1</v>
      </c>
      <c r="C371" s="305" t="s">
        <v>942</v>
      </c>
      <c r="D371" s="194" t="s">
        <v>755</v>
      </c>
      <c r="E371" s="194" t="s">
        <v>993</v>
      </c>
    </row>
    <row r="372" spans="2:5" x14ac:dyDescent="0.3">
      <c r="B372" s="195">
        <v>2</v>
      </c>
      <c r="C372" s="306"/>
      <c r="D372" s="196" t="s">
        <v>756</v>
      </c>
      <c r="E372" s="196" t="s">
        <v>994</v>
      </c>
    </row>
    <row r="373" spans="2:5" x14ac:dyDescent="0.3">
      <c r="B373" s="195">
        <v>3</v>
      </c>
      <c r="C373" s="306"/>
      <c r="D373" s="196" t="s">
        <v>747</v>
      </c>
      <c r="E373" s="196" t="s">
        <v>1005</v>
      </c>
    </row>
    <row r="374" spans="2:5" x14ac:dyDescent="0.3">
      <c r="B374" s="195">
        <v>4</v>
      </c>
      <c r="C374" s="306"/>
      <c r="D374" s="196" t="s">
        <v>763</v>
      </c>
      <c r="E374" s="196" t="s">
        <v>1002</v>
      </c>
    </row>
    <row r="375" spans="2:5" x14ac:dyDescent="0.3">
      <c r="B375" s="195">
        <v>5</v>
      </c>
      <c r="C375" s="306"/>
      <c r="D375" s="196" t="s">
        <v>748</v>
      </c>
      <c r="E375" s="196" t="s">
        <v>996</v>
      </c>
    </row>
    <row r="376" spans="2:5" x14ac:dyDescent="0.3">
      <c r="B376" s="195">
        <v>6</v>
      </c>
      <c r="C376" s="306"/>
      <c r="D376" s="196" t="s">
        <v>749</v>
      </c>
      <c r="E376" s="196" t="s">
        <v>1019</v>
      </c>
    </row>
    <row r="377" spans="2:5" x14ac:dyDescent="0.3">
      <c r="B377" s="195">
        <v>7</v>
      </c>
      <c r="C377" s="306"/>
      <c r="D377" s="196" t="s">
        <v>750</v>
      </c>
      <c r="E377" s="196" t="s">
        <v>1020</v>
      </c>
    </row>
    <row r="378" spans="2:5" x14ac:dyDescent="0.3">
      <c r="B378" s="195">
        <v>8</v>
      </c>
      <c r="C378" s="306"/>
      <c r="D378" s="196" t="s">
        <v>751</v>
      </c>
      <c r="E378" s="196" t="s">
        <v>997</v>
      </c>
    </row>
    <row r="379" spans="2:5" x14ac:dyDescent="0.3">
      <c r="B379" s="195">
        <v>9</v>
      </c>
      <c r="C379" s="306"/>
      <c r="D379" s="196" t="s">
        <v>752</v>
      </c>
      <c r="E379" s="196" t="s">
        <v>1008</v>
      </c>
    </row>
    <row r="380" spans="2:5" x14ac:dyDescent="0.3">
      <c r="B380" s="195">
        <v>10</v>
      </c>
      <c r="C380" s="306"/>
      <c r="D380" s="196" t="s">
        <v>753</v>
      </c>
      <c r="E380" s="196" t="s">
        <v>1009</v>
      </c>
    </row>
    <row r="381" spans="2:5" x14ac:dyDescent="0.3">
      <c r="B381" s="195">
        <v>11</v>
      </c>
      <c r="C381" s="306"/>
      <c r="D381" s="196" t="s">
        <v>754</v>
      </c>
      <c r="E381" s="196" t="s">
        <v>1030</v>
      </c>
    </row>
    <row r="382" spans="2:5" x14ac:dyDescent="0.3">
      <c r="B382" s="195">
        <v>12</v>
      </c>
      <c r="C382" s="306"/>
      <c r="D382" s="196" t="s">
        <v>757</v>
      </c>
      <c r="E382" s="196" t="s">
        <v>998</v>
      </c>
    </row>
    <row r="383" spans="2:5" x14ac:dyDescent="0.3">
      <c r="B383" s="195">
        <v>13</v>
      </c>
      <c r="C383" s="306"/>
      <c r="D383" s="196" t="s">
        <v>758</v>
      </c>
      <c r="E383" s="196" t="s">
        <v>1028</v>
      </c>
    </row>
    <row r="384" spans="2:5" x14ac:dyDescent="0.3">
      <c r="B384" s="195">
        <v>14</v>
      </c>
      <c r="C384" s="306"/>
      <c r="D384" s="196" t="s">
        <v>759</v>
      </c>
      <c r="E384" s="196" t="s">
        <v>1029</v>
      </c>
    </row>
    <row r="385" spans="2:5" x14ac:dyDescent="0.3">
      <c r="B385" s="195">
        <v>15</v>
      </c>
      <c r="C385" s="306"/>
      <c r="D385" s="196" t="s">
        <v>760</v>
      </c>
      <c r="E385" s="196" t="s">
        <v>999</v>
      </c>
    </row>
    <row r="386" spans="2:5" x14ac:dyDescent="0.3">
      <c r="B386" s="195">
        <v>16</v>
      </c>
      <c r="C386" s="306"/>
      <c r="D386" s="196" t="s">
        <v>761</v>
      </c>
      <c r="E386" s="196" t="s">
        <v>1012</v>
      </c>
    </row>
    <row r="387" spans="2:5" ht="14.5" thickBot="1" x14ac:dyDescent="0.35">
      <c r="B387" s="197">
        <v>17</v>
      </c>
      <c r="C387" s="307"/>
      <c r="D387" s="198" t="s">
        <v>762</v>
      </c>
      <c r="E387" s="198" t="s">
        <v>1013</v>
      </c>
    </row>
    <row r="388" spans="2:5" x14ac:dyDescent="0.3">
      <c r="B388" s="193">
        <v>1</v>
      </c>
      <c r="C388" s="305" t="s">
        <v>980</v>
      </c>
      <c r="D388" s="194" t="s">
        <v>789</v>
      </c>
      <c r="E388" s="194" t="s">
        <v>1002</v>
      </c>
    </row>
    <row r="389" spans="2:5" x14ac:dyDescent="0.3">
      <c r="B389" s="195">
        <v>2</v>
      </c>
      <c r="C389" s="306"/>
      <c r="D389" s="196" t="s">
        <v>788</v>
      </c>
      <c r="E389" s="196" t="s">
        <v>1007</v>
      </c>
    </row>
    <row r="390" spans="2:5" x14ac:dyDescent="0.3">
      <c r="B390" s="195">
        <v>3</v>
      </c>
      <c r="C390" s="306"/>
      <c r="D390" s="196" t="s">
        <v>783</v>
      </c>
      <c r="E390" s="196" t="s">
        <v>996</v>
      </c>
    </row>
    <row r="391" spans="2:5" x14ac:dyDescent="0.3">
      <c r="B391" s="195">
        <v>4</v>
      </c>
      <c r="C391" s="306"/>
      <c r="D391" s="196" t="s">
        <v>784</v>
      </c>
      <c r="E391" s="196" t="s">
        <v>997</v>
      </c>
    </row>
    <row r="392" spans="2:5" x14ac:dyDescent="0.3">
      <c r="B392" s="195">
        <v>5</v>
      </c>
      <c r="C392" s="306"/>
      <c r="D392" s="196" t="s">
        <v>785</v>
      </c>
      <c r="E392" s="196" t="s">
        <v>998</v>
      </c>
    </row>
    <row r="393" spans="2:5" x14ac:dyDescent="0.3">
      <c r="B393" s="195">
        <v>6</v>
      </c>
      <c r="C393" s="306"/>
      <c r="D393" s="196" t="s">
        <v>786</v>
      </c>
      <c r="E393" s="196" t="s">
        <v>999</v>
      </c>
    </row>
    <row r="394" spans="2:5" ht="14.5" thickBot="1" x14ac:dyDescent="0.35">
      <c r="B394" s="197">
        <v>7</v>
      </c>
      <c r="C394" s="307"/>
      <c r="D394" s="198" t="s">
        <v>787</v>
      </c>
      <c r="E394" s="198" t="s">
        <v>1000</v>
      </c>
    </row>
    <row r="395" spans="2:5" x14ac:dyDescent="0.3">
      <c r="B395" s="193">
        <v>1</v>
      </c>
      <c r="C395" s="305" t="s">
        <v>943</v>
      </c>
      <c r="D395" s="194" t="s">
        <v>733</v>
      </c>
      <c r="E395" s="194" t="s">
        <v>990</v>
      </c>
    </row>
    <row r="396" spans="2:5" x14ac:dyDescent="0.3">
      <c r="B396" s="195">
        <v>2</v>
      </c>
      <c r="C396" s="306"/>
      <c r="D396" s="196" t="s">
        <v>734</v>
      </c>
      <c r="E396" s="196" t="s">
        <v>991</v>
      </c>
    </row>
    <row r="397" spans="2:5" x14ac:dyDescent="0.3">
      <c r="B397" s="195">
        <v>3</v>
      </c>
      <c r="C397" s="306"/>
      <c r="D397" s="196" t="s">
        <v>735</v>
      </c>
      <c r="E397" s="196" t="s">
        <v>992</v>
      </c>
    </row>
    <row r="398" spans="2:5" x14ac:dyDescent="0.3">
      <c r="B398" s="195">
        <v>4</v>
      </c>
      <c r="C398" s="306"/>
      <c r="D398" s="196" t="s">
        <v>739</v>
      </c>
      <c r="E398" s="196" t="s">
        <v>1005</v>
      </c>
    </row>
    <row r="399" spans="2:5" x14ac:dyDescent="0.3">
      <c r="B399" s="195">
        <v>5</v>
      </c>
      <c r="C399" s="306"/>
      <c r="D399" s="196" t="s">
        <v>736</v>
      </c>
      <c r="E399" s="196" t="s">
        <v>996</v>
      </c>
    </row>
    <row r="400" spans="2:5" x14ac:dyDescent="0.3">
      <c r="B400" s="195">
        <v>6</v>
      </c>
      <c r="C400" s="306"/>
      <c r="D400" s="196" t="s">
        <v>737</v>
      </c>
      <c r="E400" s="196" t="s">
        <v>1019</v>
      </c>
    </row>
    <row r="401" spans="2:5" x14ac:dyDescent="0.3">
      <c r="B401" s="195">
        <v>7</v>
      </c>
      <c r="C401" s="306"/>
      <c r="D401" s="196" t="s">
        <v>738</v>
      </c>
      <c r="E401" s="196" t="s">
        <v>1020</v>
      </c>
    </row>
    <row r="402" spans="2:5" x14ac:dyDescent="0.3">
      <c r="B402" s="195">
        <v>8</v>
      </c>
      <c r="C402" s="306"/>
      <c r="D402" s="196" t="s">
        <v>740</v>
      </c>
      <c r="E402" s="196" t="s">
        <v>997</v>
      </c>
    </row>
    <row r="403" spans="2:5" x14ac:dyDescent="0.3">
      <c r="B403" s="195">
        <v>9</v>
      </c>
      <c r="C403" s="306"/>
      <c r="D403" s="196" t="s">
        <v>741</v>
      </c>
      <c r="E403" s="196" t="s">
        <v>998</v>
      </c>
    </row>
    <row r="404" spans="2:5" x14ac:dyDescent="0.3">
      <c r="B404" s="195">
        <v>10</v>
      </c>
      <c r="C404" s="306"/>
      <c r="D404" s="196" t="s">
        <v>742</v>
      </c>
      <c r="E404" s="196" t="s">
        <v>1028</v>
      </c>
    </row>
    <row r="405" spans="2:5" x14ac:dyDescent="0.3">
      <c r="B405" s="195">
        <v>11</v>
      </c>
      <c r="C405" s="306"/>
      <c r="D405" s="196" t="s">
        <v>743</v>
      </c>
      <c r="E405" s="196" t="s">
        <v>1029</v>
      </c>
    </row>
    <row r="406" spans="2:5" x14ac:dyDescent="0.3">
      <c r="B406" s="195">
        <v>12</v>
      </c>
      <c r="C406" s="306"/>
      <c r="D406" s="196" t="s">
        <v>744</v>
      </c>
      <c r="E406" s="196" t="s">
        <v>999</v>
      </c>
    </row>
    <row r="407" spans="2:5" x14ac:dyDescent="0.3">
      <c r="B407" s="195">
        <v>13</v>
      </c>
      <c r="C407" s="306"/>
      <c r="D407" s="196" t="s">
        <v>745</v>
      </c>
      <c r="E407" s="196" t="s">
        <v>1012</v>
      </c>
    </row>
    <row r="408" spans="2:5" ht="14.5" thickBot="1" x14ac:dyDescent="0.35">
      <c r="B408" s="197">
        <v>14</v>
      </c>
      <c r="C408" s="307"/>
      <c r="D408" s="198" t="s">
        <v>746</v>
      </c>
      <c r="E408" s="198" t="s">
        <v>1013</v>
      </c>
    </row>
    <row r="409" spans="2:5" x14ac:dyDescent="0.3">
      <c r="B409" s="193">
        <v>1</v>
      </c>
      <c r="C409" s="305" t="s">
        <v>941</v>
      </c>
      <c r="D409" s="194" t="s">
        <v>376</v>
      </c>
      <c r="E409" s="194" t="s">
        <v>1010</v>
      </c>
    </row>
    <row r="410" spans="2:5" x14ac:dyDescent="0.3">
      <c r="B410" s="195">
        <v>2</v>
      </c>
      <c r="C410" s="306"/>
      <c r="D410" s="196" t="s">
        <v>377</v>
      </c>
      <c r="E410" s="196" t="s">
        <v>1011</v>
      </c>
    </row>
    <row r="411" spans="2:5" x14ac:dyDescent="0.3">
      <c r="B411" s="195">
        <v>3</v>
      </c>
      <c r="C411" s="306"/>
      <c r="D411" s="196" t="s">
        <v>373</v>
      </c>
      <c r="E411" s="196" t="s">
        <v>990</v>
      </c>
    </row>
    <row r="412" spans="2:5" x14ac:dyDescent="0.3">
      <c r="B412" s="195">
        <v>4</v>
      </c>
      <c r="C412" s="306"/>
      <c r="D412" s="196" t="s">
        <v>374</v>
      </c>
      <c r="E412" s="196" t="s">
        <v>1033</v>
      </c>
    </row>
    <row r="413" spans="2:5" x14ac:dyDescent="0.3">
      <c r="B413" s="195">
        <v>5</v>
      </c>
      <c r="C413" s="306"/>
      <c r="D413" s="196" t="s">
        <v>375</v>
      </c>
      <c r="E413" s="196" t="s">
        <v>1034</v>
      </c>
    </row>
    <row r="414" spans="2:5" x14ac:dyDescent="0.3">
      <c r="B414" s="195">
        <v>6</v>
      </c>
      <c r="C414" s="306"/>
      <c r="D414" s="196" t="s">
        <v>379</v>
      </c>
      <c r="E414" s="196" t="s">
        <v>993</v>
      </c>
    </row>
    <row r="415" spans="2:5" x14ac:dyDescent="0.3">
      <c r="B415" s="195">
        <v>7</v>
      </c>
      <c r="C415" s="306"/>
      <c r="D415" s="196" t="s">
        <v>380</v>
      </c>
      <c r="E415" s="196" t="s">
        <v>994</v>
      </c>
    </row>
    <row r="416" spans="2:5" x14ac:dyDescent="0.3">
      <c r="B416" s="195">
        <v>8</v>
      </c>
      <c r="C416" s="306"/>
      <c r="D416" s="196" t="s">
        <v>378</v>
      </c>
      <c r="E416" s="196" t="s">
        <v>1005</v>
      </c>
    </row>
    <row r="417" spans="2:5" x14ac:dyDescent="0.3">
      <c r="B417" s="195">
        <v>9</v>
      </c>
      <c r="C417" s="306"/>
      <c r="D417" s="196" t="s">
        <v>381</v>
      </c>
      <c r="E417" s="196" t="s">
        <v>1002</v>
      </c>
    </row>
    <row r="418" spans="2:5" ht="14.5" thickBot="1" x14ac:dyDescent="0.35">
      <c r="B418" s="197">
        <v>10</v>
      </c>
      <c r="C418" s="307"/>
      <c r="D418" s="198" t="s">
        <v>382</v>
      </c>
      <c r="E418" s="198" t="s">
        <v>1007</v>
      </c>
    </row>
    <row r="419" spans="2:5" x14ac:dyDescent="0.3">
      <c r="B419" s="193">
        <v>1</v>
      </c>
      <c r="C419" s="305" t="s">
        <v>965</v>
      </c>
      <c r="D419" s="194" t="s">
        <v>805</v>
      </c>
      <c r="E419" s="194" t="s">
        <v>1016</v>
      </c>
    </row>
    <row r="420" spans="2:5" x14ac:dyDescent="0.3">
      <c r="B420" s="195">
        <v>2</v>
      </c>
      <c r="C420" s="306"/>
      <c r="D420" s="196" t="s">
        <v>806</v>
      </c>
      <c r="E420" s="196" t="s">
        <v>1017</v>
      </c>
    </row>
    <row r="421" spans="2:5" x14ac:dyDescent="0.3">
      <c r="B421" s="195">
        <v>3</v>
      </c>
      <c r="C421" s="306"/>
      <c r="D421" s="196" t="s">
        <v>802</v>
      </c>
      <c r="E421" s="196" t="s">
        <v>990</v>
      </c>
    </row>
    <row r="422" spans="2:5" x14ac:dyDescent="0.3">
      <c r="B422" s="195">
        <v>4</v>
      </c>
      <c r="C422" s="306"/>
      <c r="D422" s="196" t="s">
        <v>803</v>
      </c>
      <c r="E422" s="196" t="s">
        <v>991</v>
      </c>
    </row>
    <row r="423" spans="2:5" x14ac:dyDescent="0.3">
      <c r="B423" s="195">
        <v>5</v>
      </c>
      <c r="C423" s="306"/>
      <c r="D423" s="196" t="s">
        <v>804</v>
      </c>
      <c r="E423" s="196" t="s">
        <v>992</v>
      </c>
    </row>
    <row r="424" spans="2:5" x14ac:dyDescent="0.3">
      <c r="B424" s="195">
        <v>6</v>
      </c>
      <c r="C424" s="306"/>
      <c r="D424" s="196" t="s">
        <v>807</v>
      </c>
      <c r="E424" s="196" t="s">
        <v>1005</v>
      </c>
    </row>
    <row r="425" spans="2:5" x14ac:dyDescent="0.3">
      <c r="B425" s="195">
        <v>7</v>
      </c>
      <c r="C425" s="306"/>
      <c r="D425" s="196" t="s">
        <v>811</v>
      </c>
      <c r="E425" s="196" t="s">
        <v>1002</v>
      </c>
    </row>
    <row r="426" spans="2:5" x14ac:dyDescent="0.3">
      <c r="B426" s="195">
        <v>8</v>
      </c>
      <c r="C426" s="306"/>
      <c r="D426" s="196" t="s">
        <v>809</v>
      </c>
      <c r="E426" s="196" t="s">
        <v>1007</v>
      </c>
    </row>
    <row r="427" spans="2:5" x14ac:dyDescent="0.3">
      <c r="B427" s="195">
        <v>9</v>
      </c>
      <c r="C427" s="306"/>
      <c r="D427" s="196" t="s">
        <v>810</v>
      </c>
      <c r="E427" s="196" t="s">
        <v>996</v>
      </c>
    </row>
    <row r="428" spans="2:5" ht="14.5" thickBot="1" x14ac:dyDescent="0.35">
      <c r="B428" s="197">
        <v>10</v>
      </c>
      <c r="C428" s="307"/>
      <c r="D428" s="198" t="s">
        <v>808</v>
      </c>
      <c r="E428" s="198" t="s">
        <v>997</v>
      </c>
    </row>
    <row r="429" spans="2:5" x14ac:dyDescent="0.3">
      <c r="B429" s="193">
        <v>1</v>
      </c>
      <c r="C429" s="305" t="s">
        <v>949</v>
      </c>
      <c r="D429" s="194" t="s">
        <v>596</v>
      </c>
      <c r="E429" s="194" t="s">
        <v>990</v>
      </c>
    </row>
    <row r="430" spans="2:5" x14ac:dyDescent="0.3">
      <c r="B430" s="195">
        <v>2</v>
      </c>
      <c r="C430" s="306"/>
      <c r="D430" s="196" t="s">
        <v>597</v>
      </c>
      <c r="E430" s="196" t="s">
        <v>991</v>
      </c>
    </row>
    <row r="431" spans="2:5" x14ac:dyDescent="0.3">
      <c r="B431" s="195">
        <v>3</v>
      </c>
      <c r="C431" s="306"/>
      <c r="D431" s="196" t="s">
        <v>598</v>
      </c>
      <c r="E431" s="196" t="s">
        <v>992</v>
      </c>
    </row>
    <row r="432" spans="2:5" x14ac:dyDescent="0.3">
      <c r="B432" s="195">
        <v>4</v>
      </c>
      <c r="C432" s="306"/>
      <c r="D432" s="196" t="s">
        <v>599</v>
      </c>
      <c r="E432" s="196" t="s">
        <v>1005</v>
      </c>
    </row>
    <row r="433" spans="2:5" x14ac:dyDescent="0.3">
      <c r="B433" s="195">
        <v>5</v>
      </c>
      <c r="C433" s="306"/>
      <c r="D433" s="196" t="s">
        <v>605</v>
      </c>
      <c r="E433" s="196" t="s">
        <v>1002</v>
      </c>
    </row>
    <row r="434" spans="2:5" x14ac:dyDescent="0.3">
      <c r="B434" s="195">
        <v>6</v>
      </c>
      <c r="C434" s="306"/>
      <c r="D434" s="196" t="s">
        <v>600</v>
      </c>
      <c r="E434" s="196" t="s">
        <v>996</v>
      </c>
    </row>
    <row r="435" spans="2:5" x14ac:dyDescent="0.3">
      <c r="B435" s="195">
        <v>7</v>
      </c>
      <c r="C435" s="306"/>
      <c r="D435" s="196" t="s">
        <v>601</v>
      </c>
      <c r="E435" s="196" t="s">
        <v>997</v>
      </c>
    </row>
    <row r="436" spans="2:5" x14ac:dyDescent="0.3">
      <c r="B436" s="195">
        <v>8</v>
      </c>
      <c r="C436" s="306"/>
      <c r="D436" s="196" t="s">
        <v>602</v>
      </c>
      <c r="E436" s="196" t="s">
        <v>998</v>
      </c>
    </row>
    <row r="437" spans="2:5" x14ac:dyDescent="0.3">
      <c r="B437" s="195">
        <v>9</v>
      </c>
      <c r="C437" s="306"/>
      <c r="D437" s="196" t="s">
        <v>603</v>
      </c>
      <c r="E437" s="196" t="s">
        <v>1028</v>
      </c>
    </row>
    <row r="438" spans="2:5" ht="14.5" thickBot="1" x14ac:dyDescent="0.35">
      <c r="B438" s="197">
        <v>10</v>
      </c>
      <c r="C438" s="307"/>
      <c r="D438" s="198" t="s">
        <v>604</v>
      </c>
      <c r="E438" s="198" t="s">
        <v>1029</v>
      </c>
    </row>
    <row r="439" spans="2:5" x14ac:dyDescent="0.3">
      <c r="B439" s="193">
        <v>1</v>
      </c>
      <c r="C439" s="305" t="s">
        <v>970</v>
      </c>
      <c r="D439" s="194" t="s">
        <v>820</v>
      </c>
      <c r="E439" s="194" t="s">
        <v>1010</v>
      </c>
    </row>
    <row r="440" spans="2:5" x14ac:dyDescent="0.3">
      <c r="B440" s="195">
        <v>2</v>
      </c>
      <c r="C440" s="306"/>
      <c r="D440" s="196" t="s">
        <v>821</v>
      </c>
      <c r="E440" s="196" t="s">
        <v>1011</v>
      </c>
    </row>
    <row r="441" spans="2:5" x14ac:dyDescent="0.3">
      <c r="B441" s="195">
        <v>3</v>
      </c>
      <c r="C441" s="306"/>
      <c r="D441" s="196" t="s">
        <v>818</v>
      </c>
      <c r="E441" s="196" t="s">
        <v>1016</v>
      </c>
    </row>
    <row r="442" spans="2:5" x14ac:dyDescent="0.3">
      <c r="B442" s="195">
        <v>4</v>
      </c>
      <c r="C442" s="306"/>
      <c r="D442" s="196" t="s">
        <v>819</v>
      </c>
      <c r="E442" s="196" t="s">
        <v>1017</v>
      </c>
    </row>
    <row r="443" spans="2:5" x14ac:dyDescent="0.3">
      <c r="B443" s="195">
        <v>5</v>
      </c>
      <c r="C443" s="306"/>
      <c r="D443" s="196" t="s">
        <v>812</v>
      </c>
      <c r="E443" s="196" t="s">
        <v>990</v>
      </c>
    </row>
    <row r="444" spans="2:5" x14ac:dyDescent="0.3">
      <c r="B444" s="195">
        <v>6</v>
      </c>
      <c r="C444" s="306"/>
      <c r="D444" s="196" t="s">
        <v>813</v>
      </c>
      <c r="E444" s="196" t="s">
        <v>991</v>
      </c>
    </row>
    <row r="445" spans="2:5" x14ac:dyDescent="0.3">
      <c r="B445" s="195">
        <v>7</v>
      </c>
      <c r="C445" s="306"/>
      <c r="D445" s="196" t="s">
        <v>814</v>
      </c>
      <c r="E445" s="196" t="s">
        <v>992</v>
      </c>
    </row>
    <row r="446" spans="2:5" x14ac:dyDescent="0.3">
      <c r="B446" s="195">
        <v>8</v>
      </c>
      <c r="C446" s="306"/>
      <c r="D446" s="196" t="s">
        <v>815</v>
      </c>
      <c r="E446" s="196" t="s">
        <v>1005</v>
      </c>
    </row>
    <row r="447" spans="2:5" x14ac:dyDescent="0.3">
      <c r="B447" s="195">
        <v>9</v>
      </c>
      <c r="C447" s="306"/>
      <c r="D447" s="196" t="s">
        <v>822</v>
      </c>
      <c r="E447" s="196" t="s">
        <v>1002</v>
      </c>
    </row>
    <row r="448" spans="2:5" x14ac:dyDescent="0.3">
      <c r="B448" s="195">
        <v>10</v>
      </c>
      <c r="C448" s="306"/>
      <c r="D448" s="196" t="s">
        <v>816</v>
      </c>
      <c r="E448" s="196" t="s">
        <v>996</v>
      </c>
    </row>
    <row r="449" spans="2:5" x14ac:dyDescent="0.3">
      <c r="B449" s="195">
        <v>11</v>
      </c>
      <c r="C449" s="306"/>
      <c r="D449" s="196" t="s">
        <v>817</v>
      </c>
      <c r="E449" s="196" t="s">
        <v>997</v>
      </c>
    </row>
    <row r="450" spans="2:5" ht="14.5" thickBot="1" x14ac:dyDescent="0.35">
      <c r="B450" s="197">
        <v>12</v>
      </c>
      <c r="C450" s="307"/>
      <c r="D450" s="198" t="s">
        <v>823</v>
      </c>
      <c r="E450" s="198" t="s">
        <v>998</v>
      </c>
    </row>
    <row r="451" spans="2:5" x14ac:dyDescent="0.3">
      <c r="B451" s="193">
        <v>1</v>
      </c>
      <c r="C451" s="305" t="s">
        <v>957</v>
      </c>
      <c r="D451" s="194" t="s">
        <v>827</v>
      </c>
      <c r="E451" s="194" t="s">
        <v>1010</v>
      </c>
    </row>
    <row r="452" spans="2:5" x14ac:dyDescent="0.3">
      <c r="B452" s="195">
        <v>2</v>
      </c>
      <c r="C452" s="306"/>
      <c r="D452" s="196" t="s">
        <v>828</v>
      </c>
      <c r="E452" s="196" t="s">
        <v>1011</v>
      </c>
    </row>
    <row r="453" spans="2:5" x14ac:dyDescent="0.3">
      <c r="B453" s="195">
        <v>3</v>
      </c>
      <c r="C453" s="306"/>
      <c r="D453" s="196" t="s">
        <v>824</v>
      </c>
      <c r="E453" s="196" t="s">
        <v>990</v>
      </c>
    </row>
    <row r="454" spans="2:5" x14ac:dyDescent="0.3">
      <c r="B454" s="195">
        <v>4</v>
      </c>
      <c r="C454" s="306"/>
      <c r="D454" s="196" t="s">
        <v>825</v>
      </c>
      <c r="E454" s="196" t="s">
        <v>991</v>
      </c>
    </row>
    <row r="455" spans="2:5" x14ac:dyDescent="0.3">
      <c r="B455" s="195">
        <v>5</v>
      </c>
      <c r="C455" s="306"/>
      <c r="D455" s="196" t="s">
        <v>826</v>
      </c>
      <c r="E455" s="196" t="s">
        <v>992</v>
      </c>
    </row>
    <row r="456" spans="2:5" x14ac:dyDescent="0.3">
      <c r="B456" s="195">
        <v>6</v>
      </c>
      <c r="C456" s="306"/>
      <c r="D456" s="196" t="s">
        <v>829</v>
      </c>
      <c r="E456" s="196" t="s">
        <v>993</v>
      </c>
    </row>
    <row r="457" spans="2:5" x14ac:dyDescent="0.3">
      <c r="B457" s="195">
        <v>7</v>
      </c>
      <c r="C457" s="306"/>
      <c r="D457" s="196" t="s">
        <v>830</v>
      </c>
      <c r="E457" s="196" t="s">
        <v>994</v>
      </c>
    </row>
    <row r="458" spans="2:5" x14ac:dyDescent="0.3">
      <c r="B458" s="195">
        <v>8</v>
      </c>
      <c r="C458" s="306"/>
      <c r="D458" s="196" t="s">
        <v>831</v>
      </c>
      <c r="E458" s="196" t="s">
        <v>1002</v>
      </c>
    </row>
    <row r="459" spans="2:5" x14ac:dyDescent="0.3">
      <c r="B459" s="195">
        <v>9</v>
      </c>
      <c r="C459" s="306"/>
      <c r="D459" s="196" t="s">
        <v>832</v>
      </c>
      <c r="E459" s="196" t="s">
        <v>1007</v>
      </c>
    </row>
    <row r="460" spans="2:5" x14ac:dyDescent="0.3">
      <c r="B460" s="195">
        <v>10</v>
      </c>
      <c r="C460" s="306"/>
      <c r="D460" s="196" t="s">
        <v>833</v>
      </c>
      <c r="E460" s="196" t="s">
        <v>1018</v>
      </c>
    </row>
    <row r="461" spans="2:5" x14ac:dyDescent="0.3">
      <c r="B461" s="195">
        <v>11</v>
      </c>
      <c r="C461" s="306"/>
      <c r="D461" s="196" t="s">
        <v>834</v>
      </c>
      <c r="E461" s="196" t="s">
        <v>1026</v>
      </c>
    </row>
    <row r="462" spans="2:5" ht="14.5" thickBot="1" x14ac:dyDescent="0.35">
      <c r="B462" s="197">
        <v>12</v>
      </c>
      <c r="C462" s="307"/>
      <c r="D462" s="198" t="s">
        <v>835</v>
      </c>
      <c r="E462" s="198" t="s">
        <v>996</v>
      </c>
    </row>
    <row r="463" spans="2:5" x14ac:dyDescent="0.3">
      <c r="B463" s="193">
        <v>1</v>
      </c>
      <c r="C463" s="305" t="s">
        <v>960</v>
      </c>
      <c r="D463" s="194" t="s">
        <v>841</v>
      </c>
      <c r="E463" s="194" t="s">
        <v>1016</v>
      </c>
    </row>
    <row r="464" spans="2:5" x14ac:dyDescent="0.3">
      <c r="B464" s="195">
        <v>2</v>
      </c>
      <c r="C464" s="306"/>
      <c r="D464" s="196" t="s">
        <v>842</v>
      </c>
      <c r="E464" s="196" t="s">
        <v>1017</v>
      </c>
    </row>
    <row r="465" spans="2:5" x14ac:dyDescent="0.3">
      <c r="B465" s="195">
        <v>3</v>
      </c>
      <c r="C465" s="306"/>
      <c r="D465" s="196" t="s">
        <v>836</v>
      </c>
      <c r="E465" s="196" t="s">
        <v>990</v>
      </c>
    </row>
    <row r="466" spans="2:5" x14ac:dyDescent="0.3">
      <c r="B466" s="195">
        <v>4</v>
      </c>
      <c r="C466" s="306"/>
      <c r="D466" s="196" t="s">
        <v>837</v>
      </c>
      <c r="E466" s="196" t="s">
        <v>991</v>
      </c>
    </row>
    <row r="467" spans="2:5" x14ac:dyDescent="0.3">
      <c r="B467" s="195">
        <v>5</v>
      </c>
      <c r="C467" s="306"/>
      <c r="D467" s="196" t="s">
        <v>838</v>
      </c>
      <c r="E467" s="196" t="s">
        <v>992</v>
      </c>
    </row>
    <row r="468" spans="2:5" x14ac:dyDescent="0.3">
      <c r="B468" s="195">
        <v>6</v>
      </c>
      <c r="C468" s="306"/>
      <c r="D468" s="196" t="s">
        <v>845</v>
      </c>
      <c r="E468" s="196" t="s">
        <v>993</v>
      </c>
    </row>
    <row r="469" spans="2:5" x14ac:dyDescent="0.3">
      <c r="B469" s="195">
        <v>7</v>
      </c>
      <c r="C469" s="306"/>
      <c r="D469" s="196" t="s">
        <v>846</v>
      </c>
      <c r="E469" s="196" t="s">
        <v>994</v>
      </c>
    </row>
    <row r="470" spans="2:5" x14ac:dyDescent="0.3">
      <c r="B470" s="195">
        <v>8</v>
      </c>
      <c r="C470" s="306"/>
      <c r="D470" s="196" t="s">
        <v>839</v>
      </c>
      <c r="E470" s="196" t="s">
        <v>1005</v>
      </c>
    </row>
    <row r="471" spans="2:5" x14ac:dyDescent="0.3">
      <c r="B471" s="195">
        <v>9</v>
      </c>
      <c r="C471" s="306"/>
      <c r="D471" s="196" t="s">
        <v>843</v>
      </c>
      <c r="E471" s="196" t="s">
        <v>1002</v>
      </c>
    </row>
    <row r="472" spans="2:5" x14ac:dyDescent="0.3">
      <c r="B472" s="195">
        <v>10</v>
      </c>
      <c r="C472" s="306"/>
      <c r="D472" s="196" t="s">
        <v>840</v>
      </c>
      <c r="E472" s="196" t="s">
        <v>996</v>
      </c>
    </row>
    <row r="473" spans="2:5" ht="14.5" thickBot="1" x14ac:dyDescent="0.35">
      <c r="B473" s="197">
        <v>11</v>
      </c>
      <c r="C473" s="307"/>
      <c r="D473" s="198" t="s">
        <v>844</v>
      </c>
      <c r="E473" s="198" t="s">
        <v>997</v>
      </c>
    </row>
    <row r="474" spans="2:5" x14ac:dyDescent="0.3">
      <c r="B474" s="193">
        <v>1</v>
      </c>
      <c r="C474" s="305" t="s">
        <v>945</v>
      </c>
      <c r="D474" s="194" t="s">
        <v>386</v>
      </c>
      <c r="E474" s="194" t="s">
        <v>1016</v>
      </c>
    </row>
    <row r="475" spans="2:5" x14ac:dyDescent="0.3">
      <c r="B475" s="195">
        <v>2</v>
      </c>
      <c r="C475" s="306"/>
      <c r="D475" s="196" t="s">
        <v>387</v>
      </c>
      <c r="E475" s="196" t="s">
        <v>1017</v>
      </c>
    </row>
    <row r="476" spans="2:5" x14ac:dyDescent="0.3">
      <c r="B476" s="195">
        <v>3</v>
      </c>
      <c r="C476" s="306"/>
      <c r="D476" s="196" t="s">
        <v>383</v>
      </c>
      <c r="E476" s="196" t="s">
        <v>990</v>
      </c>
    </row>
    <row r="477" spans="2:5" x14ac:dyDescent="0.3">
      <c r="B477" s="195">
        <v>4</v>
      </c>
      <c r="C477" s="306"/>
      <c r="D477" s="196" t="s">
        <v>384</v>
      </c>
      <c r="E477" s="196" t="s">
        <v>991</v>
      </c>
    </row>
    <row r="478" spans="2:5" x14ac:dyDescent="0.3">
      <c r="B478" s="195">
        <v>5</v>
      </c>
      <c r="C478" s="306"/>
      <c r="D478" s="196" t="s">
        <v>385</v>
      </c>
      <c r="E478" s="196" t="s">
        <v>992</v>
      </c>
    </row>
    <row r="479" spans="2:5" x14ac:dyDescent="0.3">
      <c r="B479" s="195">
        <v>6</v>
      </c>
      <c r="C479" s="306"/>
      <c r="D479" s="196" t="s">
        <v>390</v>
      </c>
      <c r="E479" s="196" t="s">
        <v>993</v>
      </c>
    </row>
    <row r="480" spans="2:5" x14ac:dyDescent="0.3">
      <c r="B480" s="195">
        <v>7</v>
      </c>
      <c r="C480" s="306"/>
      <c r="D480" s="196" t="s">
        <v>391</v>
      </c>
      <c r="E480" s="196" t="s">
        <v>994</v>
      </c>
    </row>
    <row r="481" spans="2:5" x14ac:dyDescent="0.3">
      <c r="B481" s="195">
        <v>8</v>
      </c>
      <c r="C481" s="306"/>
      <c r="D481" s="196" t="s">
        <v>392</v>
      </c>
      <c r="E481" s="196" t="s">
        <v>1001</v>
      </c>
    </row>
    <row r="482" spans="2:5" x14ac:dyDescent="0.3">
      <c r="B482" s="195">
        <v>9</v>
      </c>
      <c r="C482" s="306"/>
      <c r="D482" s="196" t="s">
        <v>388</v>
      </c>
      <c r="E482" s="196" t="s">
        <v>1005</v>
      </c>
    </row>
    <row r="483" spans="2:5" x14ac:dyDescent="0.3">
      <c r="B483" s="195">
        <v>10</v>
      </c>
      <c r="C483" s="306"/>
      <c r="D483" s="196" t="s">
        <v>393</v>
      </c>
      <c r="E483" s="196" t="s">
        <v>1007</v>
      </c>
    </row>
    <row r="484" spans="2:5" x14ac:dyDescent="0.3">
      <c r="B484" s="195">
        <v>11</v>
      </c>
      <c r="C484" s="306"/>
      <c r="D484" s="196" t="s">
        <v>389</v>
      </c>
      <c r="E484" s="196" t="s">
        <v>996</v>
      </c>
    </row>
    <row r="485" spans="2:5" ht="14.5" thickBot="1" x14ac:dyDescent="0.35">
      <c r="B485" s="197">
        <v>12</v>
      </c>
      <c r="C485" s="307"/>
      <c r="D485" s="198" t="s">
        <v>394</v>
      </c>
      <c r="E485" s="198" t="s">
        <v>997</v>
      </c>
    </row>
    <row r="486" spans="2:5" x14ac:dyDescent="0.3">
      <c r="B486" s="193">
        <v>1</v>
      </c>
      <c r="C486" s="305" t="s">
        <v>938</v>
      </c>
      <c r="D486" s="194" t="s">
        <v>850</v>
      </c>
      <c r="E486" s="194" t="s">
        <v>1010</v>
      </c>
    </row>
    <row r="487" spans="2:5" x14ac:dyDescent="0.3">
      <c r="B487" s="195">
        <v>2</v>
      </c>
      <c r="C487" s="306"/>
      <c r="D487" s="196" t="s">
        <v>851</v>
      </c>
      <c r="E487" s="196" t="s">
        <v>1027</v>
      </c>
    </row>
    <row r="488" spans="2:5" x14ac:dyDescent="0.3">
      <c r="B488" s="195">
        <v>3</v>
      </c>
      <c r="C488" s="306"/>
      <c r="D488" s="196" t="s">
        <v>847</v>
      </c>
      <c r="E488" s="196" t="s">
        <v>990</v>
      </c>
    </row>
    <row r="489" spans="2:5" x14ac:dyDescent="0.3">
      <c r="B489" s="195">
        <v>4</v>
      </c>
      <c r="C489" s="306"/>
      <c r="D489" s="196" t="s">
        <v>848</v>
      </c>
      <c r="E489" s="196" t="s">
        <v>991</v>
      </c>
    </row>
    <row r="490" spans="2:5" x14ac:dyDescent="0.3">
      <c r="B490" s="195">
        <v>5</v>
      </c>
      <c r="C490" s="306"/>
      <c r="D490" s="196" t="s">
        <v>849</v>
      </c>
      <c r="E490" s="196" t="s">
        <v>992</v>
      </c>
    </row>
    <row r="491" spans="2:5" x14ac:dyDescent="0.3">
      <c r="B491" s="195">
        <v>6</v>
      </c>
      <c r="C491" s="306"/>
      <c r="D491" s="196" t="s">
        <v>852</v>
      </c>
      <c r="E491" s="196" t="s">
        <v>1005</v>
      </c>
    </row>
    <row r="492" spans="2:5" x14ac:dyDescent="0.3">
      <c r="B492" s="195">
        <v>7</v>
      </c>
      <c r="C492" s="306"/>
      <c r="D492" s="196" t="s">
        <v>853</v>
      </c>
      <c r="E492" s="196" t="s">
        <v>1002</v>
      </c>
    </row>
    <row r="493" spans="2:5" x14ac:dyDescent="0.3">
      <c r="B493" s="195">
        <v>8</v>
      </c>
      <c r="C493" s="306"/>
      <c r="D493" s="196" t="s">
        <v>854</v>
      </c>
      <c r="E493" s="196" t="s">
        <v>1007</v>
      </c>
    </row>
    <row r="494" spans="2:5" ht="14.5" thickBot="1" x14ac:dyDescent="0.35">
      <c r="B494" s="197">
        <v>9</v>
      </c>
      <c r="C494" s="307"/>
      <c r="D494" s="198" t="s">
        <v>855</v>
      </c>
      <c r="E494" s="198" t="s">
        <v>996</v>
      </c>
    </row>
    <row r="495" spans="2:5" x14ac:dyDescent="0.3">
      <c r="B495" s="193">
        <v>1</v>
      </c>
      <c r="C495" s="305" t="s">
        <v>983</v>
      </c>
      <c r="D495" s="194" t="s">
        <v>859</v>
      </c>
      <c r="E495" s="194" t="s">
        <v>1016</v>
      </c>
    </row>
    <row r="496" spans="2:5" x14ac:dyDescent="0.3">
      <c r="B496" s="195">
        <v>2</v>
      </c>
      <c r="C496" s="306"/>
      <c r="D496" s="196" t="s">
        <v>860</v>
      </c>
      <c r="E496" s="196" t="s">
        <v>1017</v>
      </c>
    </row>
    <row r="497" spans="2:5" x14ac:dyDescent="0.3">
      <c r="B497" s="195">
        <v>3</v>
      </c>
      <c r="C497" s="306"/>
      <c r="D497" s="196" t="s">
        <v>856</v>
      </c>
      <c r="E497" s="196" t="s">
        <v>990</v>
      </c>
    </row>
    <row r="498" spans="2:5" x14ac:dyDescent="0.3">
      <c r="B498" s="195">
        <v>4</v>
      </c>
      <c r="C498" s="306"/>
      <c r="D498" s="196" t="s">
        <v>857</v>
      </c>
      <c r="E498" s="196" t="s">
        <v>991</v>
      </c>
    </row>
    <row r="499" spans="2:5" x14ac:dyDescent="0.3">
      <c r="B499" s="195">
        <v>5</v>
      </c>
      <c r="C499" s="306"/>
      <c r="D499" s="196" t="s">
        <v>858</v>
      </c>
      <c r="E499" s="196" t="s">
        <v>992</v>
      </c>
    </row>
    <row r="500" spans="2:5" x14ac:dyDescent="0.3">
      <c r="B500" s="195">
        <v>6</v>
      </c>
      <c r="C500" s="306"/>
      <c r="D500" s="196" t="s">
        <v>861</v>
      </c>
      <c r="E500" s="196" t="s">
        <v>1005</v>
      </c>
    </row>
    <row r="501" spans="2:5" x14ac:dyDescent="0.3">
      <c r="B501" s="195">
        <v>7</v>
      </c>
      <c r="C501" s="306"/>
      <c r="D501" s="196" t="s">
        <v>863</v>
      </c>
      <c r="E501" s="196" t="s">
        <v>1002</v>
      </c>
    </row>
    <row r="502" spans="2:5" x14ac:dyDescent="0.3">
      <c r="B502" s="195">
        <v>8</v>
      </c>
      <c r="C502" s="306"/>
      <c r="D502" s="196" t="s">
        <v>862</v>
      </c>
      <c r="E502" s="196" t="s">
        <v>996</v>
      </c>
    </row>
    <row r="503" spans="2:5" x14ac:dyDescent="0.3">
      <c r="B503" s="195">
        <v>9</v>
      </c>
      <c r="C503" s="306"/>
      <c r="D503" s="196" t="s">
        <v>864</v>
      </c>
      <c r="E503" s="196" t="s">
        <v>997</v>
      </c>
    </row>
    <row r="504" spans="2:5" ht="14.5" thickBot="1" x14ac:dyDescent="0.35">
      <c r="B504" s="197">
        <v>10</v>
      </c>
      <c r="C504" s="307"/>
      <c r="D504" s="198" t="s">
        <v>865</v>
      </c>
      <c r="E504" s="198" t="s">
        <v>998</v>
      </c>
    </row>
    <row r="505" spans="2:5" x14ac:dyDescent="0.3">
      <c r="B505" s="193">
        <v>1</v>
      </c>
      <c r="C505" s="305" t="s">
        <v>974</v>
      </c>
      <c r="D505" s="194" t="s">
        <v>424</v>
      </c>
      <c r="E505" s="194" t="s">
        <v>1015</v>
      </c>
    </row>
    <row r="506" spans="2:5" x14ac:dyDescent="0.3">
      <c r="B506" s="195">
        <v>2</v>
      </c>
      <c r="C506" s="306"/>
      <c r="D506" s="196" t="s">
        <v>425</v>
      </c>
      <c r="E506" s="196" t="s">
        <v>1035</v>
      </c>
    </row>
    <row r="507" spans="2:5" x14ac:dyDescent="0.3">
      <c r="B507" s="195">
        <v>3</v>
      </c>
      <c r="C507" s="306"/>
      <c r="D507" s="196" t="s">
        <v>423</v>
      </c>
      <c r="E507" s="196" t="s">
        <v>995</v>
      </c>
    </row>
    <row r="508" spans="2:5" x14ac:dyDescent="0.3">
      <c r="B508" s="195">
        <v>4</v>
      </c>
      <c r="C508" s="306"/>
      <c r="D508" s="196" t="s">
        <v>416</v>
      </c>
      <c r="E508" s="196" t="s">
        <v>996</v>
      </c>
    </row>
    <row r="509" spans="2:5" x14ac:dyDescent="0.3">
      <c r="B509" s="195">
        <v>5</v>
      </c>
      <c r="C509" s="306"/>
      <c r="D509" s="196" t="s">
        <v>417</v>
      </c>
      <c r="E509" s="196" t="s">
        <v>1019</v>
      </c>
    </row>
    <row r="510" spans="2:5" x14ac:dyDescent="0.3">
      <c r="B510" s="195">
        <v>6</v>
      </c>
      <c r="C510" s="306"/>
      <c r="D510" s="196" t="s">
        <v>418</v>
      </c>
      <c r="E510" s="196" t="s">
        <v>1020</v>
      </c>
    </row>
    <row r="511" spans="2:5" x14ac:dyDescent="0.3">
      <c r="B511" s="195">
        <v>7</v>
      </c>
      <c r="C511" s="306"/>
      <c r="D511" s="196" t="s">
        <v>419</v>
      </c>
      <c r="E511" s="196" t="s">
        <v>997</v>
      </c>
    </row>
    <row r="512" spans="2:5" x14ac:dyDescent="0.3">
      <c r="B512" s="195">
        <v>8</v>
      </c>
      <c r="C512" s="306"/>
      <c r="D512" s="196" t="s">
        <v>420</v>
      </c>
      <c r="E512" s="196" t="s">
        <v>998</v>
      </c>
    </row>
    <row r="513" spans="2:5" x14ac:dyDescent="0.3">
      <c r="B513" s="195">
        <v>9</v>
      </c>
      <c r="C513" s="306"/>
      <c r="D513" s="196" t="s">
        <v>421</v>
      </c>
      <c r="E513" s="196" t="s">
        <v>999</v>
      </c>
    </row>
    <row r="514" spans="2:5" ht="14.5" thickBot="1" x14ac:dyDescent="0.35">
      <c r="B514" s="197">
        <v>10</v>
      </c>
      <c r="C514" s="307"/>
      <c r="D514" s="198" t="s">
        <v>422</v>
      </c>
      <c r="E514" s="198" t="s">
        <v>1000</v>
      </c>
    </row>
    <row r="515" spans="2:5" x14ac:dyDescent="0.3">
      <c r="B515" s="193">
        <v>1</v>
      </c>
      <c r="C515" s="305" t="s">
        <v>982</v>
      </c>
      <c r="D515" s="194" t="s">
        <v>869</v>
      </c>
      <c r="E515" s="194" t="s">
        <v>1010</v>
      </c>
    </row>
    <row r="516" spans="2:5" x14ac:dyDescent="0.3">
      <c r="B516" s="195">
        <v>2</v>
      </c>
      <c r="C516" s="306"/>
      <c r="D516" s="196" t="s">
        <v>870</v>
      </c>
      <c r="E516" s="196" t="s">
        <v>1011</v>
      </c>
    </row>
    <row r="517" spans="2:5" x14ac:dyDescent="0.3">
      <c r="B517" s="195">
        <v>3</v>
      </c>
      <c r="C517" s="306"/>
      <c r="D517" s="196" t="s">
        <v>866</v>
      </c>
      <c r="E517" s="196" t="s">
        <v>990</v>
      </c>
    </row>
    <row r="518" spans="2:5" x14ac:dyDescent="0.3">
      <c r="B518" s="195">
        <v>4</v>
      </c>
      <c r="C518" s="306"/>
      <c r="D518" s="196" t="s">
        <v>867</v>
      </c>
      <c r="E518" s="196" t="s">
        <v>991</v>
      </c>
    </row>
    <row r="519" spans="2:5" x14ac:dyDescent="0.3">
      <c r="B519" s="195">
        <v>5</v>
      </c>
      <c r="C519" s="306"/>
      <c r="D519" s="196" t="s">
        <v>868</v>
      </c>
      <c r="E519" s="196" t="s">
        <v>992</v>
      </c>
    </row>
    <row r="520" spans="2:5" x14ac:dyDescent="0.3">
      <c r="B520" s="195">
        <v>6</v>
      </c>
      <c r="C520" s="306"/>
      <c r="D520" s="196" t="s">
        <v>873</v>
      </c>
      <c r="E520" s="196" t="s">
        <v>993</v>
      </c>
    </row>
    <row r="521" spans="2:5" x14ac:dyDescent="0.3">
      <c r="B521" s="195">
        <v>7</v>
      </c>
      <c r="C521" s="306"/>
      <c r="D521" s="196" t="s">
        <v>874</v>
      </c>
      <c r="E521" s="196" t="s">
        <v>994</v>
      </c>
    </row>
    <row r="522" spans="2:5" x14ac:dyDescent="0.3">
      <c r="B522" s="195">
        <v>8</v>
      </c>
      <c r="C522" s="306"/>
      <c r="D522" s="196" t="s">
        <v>875</v>
      </c>
      <c r="E522" s="196" t="s">
        <v>1001</v>
      </c>
    </row>
    <row r="523" spans="2:5" x14ac:dyDescent="0.3">
      <c r="B523" s="195">
        <v>9</v>
      </c>
      <c r="C523" s="306"/>
      <c r="D523" s="196" t="s">
        <v>879</v>
      </c>
      <c r="E523" s="196" t="s">
        <v>1007</v>
      </c>
    </row>
    <row r="524" spans="2:5" x14ac:dyDescent="0.3">
      <c r="B524" s="195">
        <v>10</v>
      </c>
      <c r="C524" s="306"/>
      <c r="D524" s="196" t="s">
        <v>871</v>
      </c>
      <c r="E524" s="196" t="s">
        <v>996</v>
      </c>
    </row>
    <row r="525" spans="2:5" x14ac:dyDescent="0.3">
      <c r="B525" s="195">
        <v>11</v>
      </c>
      <c r="C525" s="306"/>
      <c r="D525" s="196" t="s">
        <v>872</v>
      </c>
      <c r="E525" s="196" t="s">
        <v>997</v>
      </c>
    </row>
    <row r="526" spans="2:5" x14ac:dyDescent="0.3">
      <c r="B526" s="195">
        <v>12</v>
      </c>
      <c r="C526" s="306"/>
      <c r="D526" s="196" t="s">
        <v>876</v>
      </c>
      <c r="E526" s="196" t="s">
        <v>998</v>
      </c>
    </row>
    <row r="527" spans="2:5" x14ac:dyDescent="0.3">
      <c r="B527" s="195">
        <v>13</v>
      </c>
      <c r="C527" s="306"/>
      <c r="D527" s="196" t="s">
        <v>877</v>
      </c>
      <c r="E527" s="196" t="s">
        <v>999</v>
      </c>
    </row>
    <row r="528" spans="2:5" ht="14.5" thickBot="1" x14ac:dyDescent="0.35">
      <c r="B528" s="197">
        <v>14</v>
      </c>
      <c r="C528" s="307"/>
      <c r="D528" s="198" t="s">
        <v>878</v>
      </c>
      <c r="E528" s="198" t="s">
        <v>1000</v>
      </c>
    </row>
    <row r="529" spans="2:5" x14ac:dyDescent="0.3">
      <c r="B529" s="193">
        <v>1</v>
      </c>
      <c r="C529" s="305" t="s">
        <v>978</v>
      </c>
      <c r="D529" s="194" t="s">
        <v>910</v>
      </c>
      <c r="E529" s="194" t="s">
        <v>1010</v>
      </c>
    </row>
    <row r="530" spans="2:5" x14ac:dyDescent="0.3">
      <c r="B530" s="195">
        <v>2</v>
      </c>
      <c r="C530" s="306"/>
      <c r="D530" s="196" t="s">
        <v>911</v>
      </c>
      <c r="E530" s="196" t="s">
        <v>1027</v>
      </c>
    </row>
    <row r="531" spans="2:5" x14ac:dyDescent="0.3">
      <c r="B531" s="195">
        <v>3</v>
      </c>
      <c r="C531" s="306"/>
      <c r="D531" s="196" t="s">
        <v>903</v>
      </c>
      <c r="E531" s="196" t="s">
        <v>990</v>
      </c>
    </row>
    <row r="532" spans="2:5" x14ac:dyDescent="0.3">
      <c r="B532" s="195">
        <v>4</v>
      </c>
      <c r="C532" s="306"/>
      <c r="D532" s="196" t="s">
        <v>904</v>
      </c>
      <c r="E532" s="196" t="s">
        <v>991</v>
      </c>
    </row>
    <row r="533" spans="2:5" x14ac:dyDescent="0.3">
      <c r="B533" s="195">
        <v>5</v>
      </c>
      <c r="C533" s="306"/>
      <c r="D533" s="196" t="s">
        <v>905</v>
      </c>
      <c r="E533" s="196" t="s">
        <v>992</v>
      </c>
    </row>
    <row r="534" spans="2:5" x14ac:dyDescent="0.3">
      <c r="B534" s="195">
        <v>6</v>
      </c>
      <c r="C534" s="306"/>
      <c r="D534" s="196" t="s">
        <v>907</v>
      </c>
      <c r="E534" s="196" t="s">
        <v>993</v>
      </c>
    </row>
    <row r="535" spans="2:5" x14ac:dyDescent="0.3">
      <c r="B535" s="195">
        <v>7</v>
      </c>
      <c r="C535" s="306"/>
      <c r="D535" s="196" t="s">
        <v>909</v>
      </c>
      <c r="E535" s="196" t="s">
        <v>994</v>
      </c>
    </row>
    <row r="536" spans="2:5" x14ac:dyDescent="0.3">
      <c r="B536" s="195">
        <v>8</v>
      </c>
      <c r="C536" s="306"/>
      <c r="D536" s="196" t="s">
        <v>908</v>
      </c>
      <c r="E536" s="196" t="s">
        <v>1001</v>
      </c>
    </row>
    <row r="537" spans="2:5" x14ac:dyDescent="0.3">
      <c r="B537" s="195">
        <v>9</v>
      </c>
      <c r="C537" s="306"/>
      <c r="D537" s="196" t="s">
        <v>916</v>
      </c>
      <c r="E537" s="196" t="s">
        <v>995</v>
      </c>
    </row>
    <row r="538" spans="2:5" x14ac:dyDescent="0.3">
      <c r="B538" s="195">
        <v>10</v>
      </c>
      <c r="C538" s="306"/>
      <c r="D538" s="196" t="s">
        <v>906</v>
      </c>
      <c r="E538" s="196" t="s">
        <v>996</v>
      </c>
    </row>
    <row r="539" spans="2:5" x14ac:dyDescent="0.3">
      <c r="B539" s="195">
        <v>11</v>
      </c>
      <c r="C539" s="306"/>
      <c r="D539" s="196" t="s">
        <v>912</v>
      </c>
      <c r="E539" s="196" t="s">
        <v>997</v>
      </c>
    </row>
    <row r="540" spans="2:5" x14ac:dyDescent="0.3">
      <c r="B540" s="195">
        <v>12</v>
      </c>
      <c r="C540" s="306"/>
      <c r="D540" s="196" t="s">
        <v>913</v>
      </c>
      <c r="E540" s="196" t="s">
        <v>998</v>
      </c>
    </row>
    <row r="541" spans="2:5" x14ac:dyDescent="0.3">
      <c r="B541" s="195">
        <v>13</v>
      </c>
      <c r="C541" s="306"/>
      <c r="D541" s="196" t="s">
        <v>914</v>
      </c>
      <c r="E541" s="196" t="s">
        <v>999</v>
      </c>
    </row>
    <row r="542" spans="2:5" ht="14.5" thickBot="1" x14ac:dyDescent="0.35">
      <c r="B542" s="197">
        <v>14</v>
      </c>
      <c r="C542" s="307"/>
      <c r="D542" s="198" t="s">
        <v>915</v>
      </c>
      <c r="E542" s="198" t="s">
        <v>1000</v>
      </c>
    </row>
    <row r="543" spans="2:5" x14ac:dyDescent="0.3">
      <c r="B543" s="193">
        <v>1</v>
      </c>
      <c r="C543" s="305" t="s">
        <v>959</v>
      </c>
      <c r="D543" s="194" t="s">
        <v>883</v>
      </c>
      <c r="E543" s="194" t="s">
        <v>1016</v>
      </c>
    </row>
    <row r="544" spans="2:5" x14ac:dyDescent="0.3">
      <c r="B544" s="195">
        <v>2</v>
      </c>
      <c r="C544" s="306"/>
      <c r="D544" s="196" t="s">
        <v>884</v>
      </c>
      <c r="E544" s="196" t="s">
        <v>1017</v>
      </c>
    </row>
    <row r="545" spans="2:5" x14ac:dyDescent="0.3">
      <c r="B545" s="195">
        <v>3</v>
      </c>
      <c r="C545" s="306"/>
      <c r="D545" s="196" t="s">
        <v>880</v>
      </c>
      <c r="E545" s="196" t="s">
        <v>990</v>
      </c>
    </row>
    <row r="546" spans="2:5" x14ac:dyDescent="0.3">
      <c r="B546" s="195">
        <v>4</v>
      </c>
      <c r="C546" s="306"/>
      <c r="D546" s="196" t="s">
        <v>881</v>
      </c>
      <c r="E546" s="196" t="s">
        <v>991</v>
      </c>
    </row>
    <row r="547" spans="2:5" x14ac:dyDescent="0.3">
      <c r="B547" s="195">
        <v>5</v>
      </c>
      <c r="C547" s="306"/>
      <c r="D547" s="196" t="s">
        <v>882</v>
      </c>
      <c r="E547" s="196" t="s">
        <v>992</v>
      </c>
    </row>
    <row r="548" spans="2:5" x14ac:dyDescent="0.3">
      <c r="B548" s="195">
        <v>6</v>
      </c>
      <c r="C548" s="306"/>
      <c r="D548" s="196" t="s">
        <v>885</v>
      </c>
      <c r="E548" s="196" t="s">
        <v>1005</v>
      </c>
    </row>
    <row r="549" spans="2:5" x14ac:dyDescent="0.3">
      <c r="B549" s="195">
        <v>7</v>
      </c>
      <c r="C549" s="306"/>
      <c r="D549" s="196" t="s">
        <v>886</v>
      </c>
      <c r="E549" s="196" t="s">
        <v>996</v>
      </c>
    </row>
    <row r="550" spans="2:5" x14ac:dyDescent="0.3">
      <c r="B550" s="195">
        <v>8</v>
      </c>
      <c r="C550" s="306"/>
      <c r="D550" s="196" t="s">
        <v>887</v>
      </c>
      <c r="E550" s="196" t="s">
        <v>997</v>
      </c>
    </row>
    <row r="551" spans="2:5" ht="14.5" thickBot="1" x14ac:dyDescent="0.35">
      <c r="B551" s="197">
        <v>9</v>
      </c>
      <c r="C551" s="307"/>
      <c r="D551" s="198" t="s">
        <v>888</v>
      </c>
      <c r="E551" s="198" t="s">
        <v>998</v>
      </c>
    </row>
    <row r="552" spans="2:5" x14ac:dyDescent="0.3">
      <c r="B552" s="193">
        <v>1</v>
      </c>
      <c r="C552" s="305" t="s">
        <v>972</v>
      </c>
      <c r="D552" s="194" t="s">
        <v>398</v>
      </c>
      <c r="E552" s="194" t="s">
        <v>1015</v>
      </c>
    </row>
    <row r="553" spans="2:5" x14ac:dyDescent="0.3">
      <c r="B553" s="195">
        <v>2</v>
      </c>
      <c r="C553" s="306"/>
      <c r="D553" s="196" t="s">
        <v>399</v>
      </c>
      <c r="E553" s="196" t="s">
        <v>1035</v>
      </c>
    </row>
    <row r="554" spans="2:5" x14ac:dyDescent="0.3">
      <c r="B554" s="195">
        <v>3</v>
      </c>
      <c r="C554" s="306"/>
      <c r="D554" s="196" t="s">
        <v>406</v>
      </c>
      <c r="E554" s="196" t="s">
        <v>1036</v>
      </c>
    </row>
    <row r="555" spans="2:5" x14ac:dyDescent="0.3">
      <c r="B555" s="195">
        <v>4</v>
      </c>
      <c r="C555" s="306"/>
      <c r="D555" s="196" t="s">
        <v>407</v>
      </c>
      <c r="E555" s="196" t="s">
        <v>1037</v>
      </c>
    </row>
    <row r="556" spans="2:5" x14ac:dyDescent="0.3">
      <c r="B556" s="195">
        <v>5</v>
      </c>
      <c r="C556" s="306"/>
      <c r="D556" s="196" t="s">
        <v>395</v>
      </c>
      <c r="E556" s="196" t="s">
        <v>993</v>
      </c>
    </row>
    <row r="557" spans="2:5" x14ac:dyDescent="0.3">
      <c r="B557" s="195">
        <v>6</v>
      </c>
      <c r="C557" s="306"/>
      <c r="D557" s="196" t="s">
        <v>396</v>
      </c>
      <c r="E557" s="196" t="s">
        <v>994</v>
      </c>
    </row>
    <row r="558" spans="2:5" x14ac:dyDescent="0.3">
      <c r="B558" s="195">
        <v>7</v>
      </c>
      <c r="C558" s="306"/>
      <c r="D558" s="196" t="s">
        <v>404</v>
      </c>
      <c r="E558" s="196" t="s">
        <v>995</v>
      </c>
    </row>
    <row r="559" spans="2:5" x14ac:dyDescent="0.3">
      <c r="B559" s="195">
        <v>8</v>
      </c>
      <c r="C559" s="306"/>
      <c r="D559" s="196" t="s">
        <v>397</v>
      </c>
      <c r="E559" s="196" t="s">
        <v>996</v>
      </c>
    </row>
    <row r="560" spans="2:5" x14ac:dyDescent="0.3">
      <c r="B560" s="195">
        <v>9</v>
      </c>
      <c r="C560" s="306"/>
      <c r="D560" s="196" t="s">
        <v>400</v>
      </c>
      <c r="E560" s="196" t="s">
        <v>997</v>
      </c>
    </row>
    <row r="561" spans="2:5" x14ac:dyDescent="0.3">
      <c r="B561" s="195">
        <v>10</v>
      </c>
      <c r="C561" s="306"/>
      <c r="D561" s="196" t="s">
        <v>401</v>
      </c>
      <c r="E561" s="196" t="s">
        <v>1038</v>
      </c>
    </row>
    <row r="562" spans="2:5" x14ac:dyDescent="0.3">
      <c r="B562" s="195">
        <v>11</v>
      </c>
      <c r="C562" s="306"/>
      <c r="D562" s="196" t="s">
        <v>402</v>
      </c>
      <c r="E562" s="196" t="s">
        <v>1039</v>
      </c>
    </row>
    <row r="563" spans="2:5" x14ac:dyDescent="0.3">
      <c r="B563" s="195">
        <v>12</v>
      </c>
      <c r="C563" s="306"/>
      <c r="D563" s="196" t="s">
        <v>403</v>
      </c>
      <c r="E563" s="196" t="s">
        <v>999</v>
      </c>
    </row>
    <row r="564" spans="2:5" ht="14.5" thickBot="1" x14ac:dyDescent="0.35">
      <c r="B564" s="197">
        <v>13</v>
      </c>
      <c r="C564" s="307"/>
      <c r="D564" s="198" t="s">
        <v>405</v>
      </c>
      <c r="E564" s="198" t="s">
        <v>1000</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43" zoomScaleNormal="100" workbookViewId="0">
      <selection activeCell="E5" sqref="E5"/>
    </sheetView>
  </sheetViews>
  <sheetFormatPr defaultColWidth="8.7265625" defaultRowHeight="14" x14ac:dyDescent="0.35"/>
  <cols>
    <col min="1" max="1" width="8.7265625" style="52"/>
    <col min="2" max="2" width="15.54296875" style="52" customWidth="1"/>
    <col min="3" max="3" width="12.54296875" style="139" customWidth="1"/>
    <col min="4" max="4" width="20.54296875" style="50" customWidth="1"/>
    <col min="5" max="5" width="86" style="53" customWidth="1"/>
    <col min="6" max="16384" width="8.72656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309" t="s">
        <v>39</v>
      </c>
      <c r="E31" s="310"/>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309" t="s">
        <v>925</v>
      </c>
      <c r="E35" s="310"/>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2026-07-09T10:54:24Z</dcterms:modified>
</cp:coreProperties>
</file>